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alessiosbarra/Desktop/Lavoro/AssoEGE/Materiale da inviare/"/>
    </mc:Choice>
  </mc:AlternateContent>
  <xr:revisionPtr revIDLastSave="0" documentId="13_ncr:1_{C92E69E4-995C-A742-B9BA-C6CD7D4F8F9C}" xr6:coauthVersionLast="36" xr6:coauthVersionMax="47" xr10:uidLastSave="{00000000-0000-0000-0000-000000000000}"/>
  <bookViews>
    <workbookView xWindow="0" yWindow="0" windowWidth="28800" windowHeight="18000" tabRatio="666" xr2:uid="{00000000-000D-0000-FFFF-FFFF00000000}"/>
  </bookViews>
  <sheets>
    <sheet name="Tabelle Risorse e Impieghi" sheetId="2" r:id="rId1"/>
  </sheets>
  <definedNames>
    <definedName name="_xlnm.Print_Area" localSheetId="0">'Tabelle Risorse e Impieghi'!$B$2:$K$112</definedName>
  </definedNames>
  <calcPr calcId="179021"/>
</workbook>
</file>

<file path=xl/calcChain.xml><?xml version="1.0" encoding="utf-8"?>
<calcChain xmlns="http://schemas.openxmlformats.org/spreadsheetml/2006/main">
  <c r="K11" i="2" l="1"/>
  <c r="H92" i="2" l="1"/>
  <c r="G92" i="2"/>
  <c r="F92" i="2"/>
  <c r="D92" i="2"/>
  <c r="G85" i="2"/>
  <c r="H85" i="2"/>
  <c r="D85" i="2"/>
  <c r="J56" i="2"/>
  <c r="I56" i="2"/>
  <c r="G56" i="2"/>
  <c r="F56" i="2"/>
  <c r="E56" i="2"/>
  <c r="D56" i="2"/>
  <c r="J47" i="2"/>
  <c r="I47" i="2"/>
  <c r="H47" i="2"/>
  <c r="G47" i="2"/>
  <c r="F47" i="2"/>
  <c r="E47" i="2"/>
  <c r="D47" i="2"/>
  <c r="J39" i="2"/>
  <c r="I39" i="2"/>
  <c r="H39" i="2"/>
  <c r="D39" i="2"/>
  <c r="J36" i="2"/>
  <c r="I36" i="2"/>
  <c r="H36" i="2"/>
  <c r="G36" i="2"/>
  <c r="F36" i="2"/>
  <c r="E36" i="2"/>
  <c r="D36" i="2"/>
  <c r="J32" i="2" l="1"/>
  <c r="I32" i="2"/>
  <c r="H32" i="2"/>
  <c r="G32" i="2"/>
  <c r="F32" i="2"/>
  <c r="E32" i="2"/>
  <c r="D32" i="2"/>
  <c r="J27" i="2"/>
  <c r="I27" i="2"/>
  <c r="H27" i="2"/>
  <c r="G27" i="2"/>
  <c r="F27" i="2"/>
  <c r="E27" i="2"/>
  <c r="D27" i="2"/>
  <c r="J20" i="2"/>
  <c r="I20" i="2"/>
  <c r="H20" i="2"/>
  <c r="G20" i="2"/>
  <c r="F20" i="2"/>
  <c r="E20" i="2"/>
  <c r="D20" i="2"/>
  <c r="D59" i="2" l="1"/>
  <c r="D78" i="2" l="1"/>
  <c r="F85" i="2" l="1"/>
  <c r="F106" i="2"/>
  <c r="F102" i="2" l="1"/>
  <c r="F101" i="2"/>
  <c r="K15" i="2" l="1"/>
  <c r="K35" i="2"/>
  <c r="K36" i="2" s="1"/>
  <c r="K9" i="2"/>
  <c r="K30" i="2"/>
  <c r="K10" i="2"/>
  <c r="I88" i="2"/>
  <c r="K52" i="2"/>
  <c r="K43" i="2"/>
  <c r="K8" i="2"/>
  <c r="I89" i="2"/>
  <c r="I74" i="2"/>
  <c r="I91" i="2"/>
  <c r="I90" i="2"/>
  <c r="I84" i="2"/>
  <c r="I81" i="2"/>
  <c r="I75" i="2"/>
  <c r="I87" i="2"/>
  <c r="I80" i="2"/>
  <c r="I73" i="2"/>
  <c r="I76" i="2"/>
  <c r="I83" i="2"/>
  <c r="I77" i="2"/>
  <c r="I82" i="2"/>
  <c r="K54" i="2"/>
  <c r="K37" i="2"/>
  <c r="K31" i="2"/>
  <c r="K25" i="2"/>
  <c r="K42" i="2"/>
  <c r="K28" i="2"/>
  <c r="K18" i="2"/>
  <c r="K14" i="2"/>
  <c r="K51" i="2"/>
  <c r="K41" i="2"/>
  <c r="K33" i="2"/>
  <c r="K26" i="2"/>
  <c r="K16" i="2"/>
  <c r="K19" i="2"/>
  <c r="K32" i="2" l="1"/>
  <c r="K27" i="2"/>
  <c r="I92" i="2"/>
  <c r="I78" i="2"/>
  <c r="I85" i="2"/>
  <c r="E85" i="2"/>
  <c r="E92" i="2"/>
  <c r="D11" i="2" l="1"/>
  <c r="E11" i="2"/>
  <c r="F11" i="2"/>
  <c r="K12" i="2" s="1"/>
  <c r="G11" i="2"/>
  <c r="H11" i="2"/>
  <c r="H22" i="2" s="1"/>
  <c r="I11" i="2"/>
  <c r="J11" i="2"/>
  <c r="K17" i="2"/>
  <c r="K20" i="2" s="1"/>
  <c r="D23" i="2"/>
  <c r="I23" i="2"/>
  <c r="I59" i="2" s="1"/>
  <c r="J23" i="2"/>
  <c r="J59" i="2" s="1"/>
  <c r="H23" i="2"/>
  <c r="K45" i="2"/>
  <c r="H38" i="2" l="1"/>
  <c r="G22" i="2"/>
  <c r="G38" i="2" s="1"/>
  <c r="K55" i="2"/>
  <c r="K46" i="2"/>
  <c r="H56" i="2"/>
  <c r="E23" i="2"/>
  <c r="E39" i="2" s="1"/>
  <c r="E59" i="2" s="1"/>
  <c r="F23" i="2"/>
  <c r="F39" i="2" s="1"/>
  <c r="F59" i="2" s="1"/>
  <c r="J22" i="2"/>
  <c r="J38" i="2" s="1"/>
  <c r="J58" i="2" s="1"/>
  <c r="I22" i="2"/>
  <c r="I38" i="2" s="1"/>
  <c r="I58" i="2" s="1"/>
  <c r="E22" i="2"/>
  <c r="D22" i="2"/>
  <c r="K22" i="2"/>
  <c r="F22" i="2"/>
  <c r="F38" i="2" s="1"/>
  <c r="G23" i="2"/>
  <c r="G39" i="2" s="1"/>
  <c r="H78" i="2"/>
  <c r="G78" i="2"/>
  <c r="F78" i="2"/>
  <c r="E78" i="2"/>
  <c r="K38" i="2" l="1"/>
  <c r="F58" i="2"/>
  <c r="E94" i="2" s="1"/>
  <c r="E95" i="2" s="1"/>
  <c r="H58" i="2"/>
  <c r="G94" i="2" s="1"/>
  <c r="G95" i="2" s="1"/>
  <c r="H59" i="2"/>
  <c r="E38" i="2"/>
  <c r="E58" i="2" s="1"/>
  <c r="D38" i="2"/>
  <c r="D58" i="2" s="1"/>
  <c r="K50" i="2"/>
  <c r="K53" i="2"/>
  <c r="K48" i="2"/>
  <c r="K44" i="2"/>
  <c r="K47" i="2" s="1"/>
  <c r="K21" i="2"/>
  <c r="K39" i="2"/>
  <c r="H94" i="2"/>
  <c r="K56" i="2" l="1"/>
  <c r="D94" i="2"/>
  <c r="D95" i="2" s="1"/>
  <c r="H95" i="2"/>
  <c r="K57" i="2"/>
  <c r="K58" i="2"/>
  <c r="G58" i="2"/>
  <c r="F94" i="2" s="1"/>
  <c r="G59" i="2"/>
  <c r="K59" i="2" s="1"/>
  <c r="K23" i="2"/>
  <c r="F95" i="2" l="1"/>
  <c r="I95" i="2" s="1"/>
  <c r="I94" i="2"/>
</calcChain>
</file>

<file path=xl/sharedStrings.xml><?xml version="1.0" encoding="utf-8"?>
<sst xmlns="http://schemas.openxmlformats.org/spreadsheetml/2006/main" count="208" uniqueCount="165">
  <si>
    <t>Biogas</t>
  </si>
  <si>
    <t>t</t>
  </si>
  <si>
    <t>A</t>
  </si>
  <si>
    <t>A.1</t>
  </si>
  <si>
    <t>K.1</t>
  </si>
  <si>
    <t>A.2</t>
  </si>
  <si>
    <t>K.2</t>
  </si>
  <si>
    <t>A.3</t>
  </si>
  <si>
    <t>B</t>
  </si>
  <si>
    <t>B.1</t>
  </si>
  <si>
    <t>L</t>
  </si>
  <si>
    <t>L.1</t>
  </si>
  <si>
    <t>M</t>
  </si>
  <si>
    <t>C</t>
  </si>
  <si>
    <t>C.1</t>
  </si>
  <si>
    <t>C.2</t>
  </si>
  <si>
    <t>D</t>
  </si>
  <si>
    <t>D.1</t>
  </si>
  <si>
    <t>E</t>
  </si>
  <si>
    <t>F</t>
  </si>
  <si>
    <t>R</t>
  </si>
  <si>
    <t>R.1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</si>
  <si>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</si>
  <si>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</si>
  <si>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</si>
  <si>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</si>
  <si>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</si>
  <si>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</si>
  <si>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</si>
  <si>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</si>
  <si>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</si>
  <si>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</si>
  <si>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(12)</t>
  </si>
  <si>
    <t>(13)</t>
  </si>
  <si>
    <t>(14)</t>
  </si>
  <si>
    <t>(16)</t>
  </si>
  <si>
    <t>(17)</t>
  </si>
  <si>
    <t>B.2</t>
  </si>
  <si>
    <t>B.3</t>
  </si>
  <si>
    <t>(18)</t>
  </si>
  <si>
    <t>B.4</t>
  </si>
  <si>
    <t>L.2</t>
  </si>
  <si>
    <t>L.3</t>
  </si>
  <si>
    <t>B.5</t>
  </si>
  <si>
    <t>E.1</t>
  </si>
  <si>
    <t>G</t>
  </si>
  <si>
    <t>G.1</t>
  </si>
  <si>
    <t>G.2</t>
  </si>
  <si>
    <t>G.3</t>
  </si>
  <si>
    <t>G.4</t>
  </si>
  <si>
    <t xml:space="preserve">K </t>
  </si>
  <si>
    <t>L.4</t>
  </si>
  <si>
    <t>L.5</t>
  </si>
  <si>
    <t>M.1</t>
  </si>
  <si>
    <t>M.2</t>
  </si>
  <si>
    <t>M.3</t>
  </si>
  <si>
    <t>M.4</t>
  </si>
  <si>
    <t>M.5</t>
  </si>
  <si>
    <r>
      <t>sm</t>
    </r>
    <r>
      <rPr>
        <vertAlign val="superscript"/>
        <sz val="10"/>
        <rFont val="Arial"/>
        <family val="2"/>
      </rPr>
      <t>3</t>
    </r>
  </si>
  <si>
    <r>
      <t>MWh</t>
    </r>
    <r>
      <rPr>
        <vertAlign val="subscript"/>
        <sz val="10"/>
        <rFont val="Arial"/>
        <family val="2"/>
      </rPr>
      <t>t</t>
    </r>
  </si>
  <si>
    <r>
      <t>MWh</t>
    </r>
    <r>
      <rPr>
        <vertAlign val="subscript"/>
        <sz val="10"/>
        <rFont val="Arial"/>
        <family val="2"/>
      </rPr>
      <t>f</t>
    </r>
  </si>
  <si>
    <t>B.6</t>
  </si>
  <si>
    <t>F.1</t>
  </si>
  <si>
    <t>F.2</t>
  </si>
  <si>
    <t>F.3</t>
  </si>
  <si>
    <t>F.4</t>
  </si>
  <si>
    <r>
      <t>MWh</t>
    </r>
    <r>
      <rPr>
        <vertAlign val="subscript"/>
        <sz val="10"/>
        <color indexed="8"/>
        <rFont val="Arial"/>
        <family val="2"/>
      </rPr>
      <t>e</t>
    </r>
  </si>
  <si>
    <t>MWh</t>
  </si>
  <si>
    <t>(11)</t>
  </si>
  <si>
    <t>(15)</t>
  </si>
  <si>
    <t>Da utility pubbliche</t>
  </si>
  <si>
    <t>Fornitura in batch</t>
  </si>
  <si>
    <t>Altro</t>
  </si>
  <si>
    <t>Produzione di energia nel sistema</t>
  </si>
  <si>
    <t>Impianto solare termico</t>
  </si>
  <si>
    <t>Impianto fotovoltaico</t>
  </si>
  <si>
    <t>Vendite di energia</t>
  </si>
  <si>
    <t>Vendita di biogas</t>
  </si>
  <si>
    <t>Vendita di energia elettrica a 15 kV</t>
  </si>
  <si>
    <t>Impianto di cogenerazione</t>
  </si>
  <si>
    <t>Pompe di calore:</t>
  </si>
  <si>
    <t>Materia prima per la produzione di Prodotto 1</t>
  </si>
  <si>
    <t>Di cui rinnovabili</t>
  </si>
  <si>
    <t>Totale produzione di energia nel sistema</t>
  </si>
  <si>
    <t>Impianto  biogas</t>
  </si>
  <si>
    <t xml:space="preserve">Tabella delle Risorse </t>
  </si>
  <si>
    <t>Gas Naturale</t>
  </si>
  <si>
    <t>Energia Termica</t>
  </si>
  <si>
    <t>Vapore</t>
  </si>
  <si>
    <t>Gasolio</t>
  </si>
  <si>
    <t>Totale</t>
  </si>
  <si>
    <t>litri</t>
  </si>
  <si>
    <t>Energia termica recuperata da processi sul sito</t>
  </si>
  <si>
    <t>Totale vendite di energia</t>
  </si>
  <si>
    <t>Combustibile Solido</t>
  </si>
  <si>
    <t>Scorta di combustibile solido</t>
  </si>
  <si>
    <t>Variazioni scorte</t>
  </si>
  <si>
    <t>Totale variazioni scorte</t>
  </si>
  <si>
    <t xml:space="preserve">Uso non energetico </t>
  </si>
  <si>
    <t>Totale uso non energetico</t>
  </si>
  <si>
    <t>Energia per i processi di trasformazione</t>
  </si>
  <si>
    <t>Caldaie</t>
  </si>
  <si>
    <t>F.3.1 Pompe di calore elettriche</t>
  </si>
  <si>
    <t>F.3.2 Macchina ad assorbimento</t>
  </si>
  <si>
    <t>ORC</t>
  </si>
  <si>
    <t>Totale Energia per i processi di trasformazione</t>
  </si>
  <si>
    <t>Energia dai processi di trasformazione</t>
  </si>
  <si>
    <t>G.3.1 Pompe di calore elettriche</t>
  </si>
  <si>
    <t>G.3.2 Macchina ad assorbimento</t>
  </si>
  <si>
    <t>Totale Energia dai processi di trasformazione</t>
  </si>
  <si>
    <t>Tabella degli Impieghi</t>
  </si>
  <si>
    <t>Funzionamento degli edifici</t>
  </si>
  <si>
    <t>Uffici</t>
  </si>
  <si>
    <t>K.1.1 Riscaldamento</t>
  </si>
  <si>
    <t>K.1.2 Climatizzazione</t>
  </si>
  <si>
    <t>K.1.3 Illuminazione</t>
  </si>
  <si>
    <t>K.1.4 Forza motrice</t>
  </si>
  <si>
    <t>Officina</t>
  </si>
  <si>
    <t>Totale Funzionamento degli edifici</t>
  </si>
  <si>
    <t>Preparazione</t>
  </si>
  <si>
    <t>Formazione</t>
  </si>
  <si>
    <t>Stiratura</t>
  </si>
  <si>
    <t>Illuminazione sito</t>
  </si>
  <si>
    <t>Trasporto interno</t>
  </si>
  <si>
    <t>Aria compressa</t>
  </si>
  <si>
    <t>Perdite di distribuzione</t>
  </si>
  <si>
    <t>Differenze statistiche</t>
  </si>
  <si>
    <t>Saldo a bilancio</t>
  </si>
  <si>
    <t>Rebobinamento</t>
  </si>
  <si>
    <t>Energia Elettrica</t>
  </si>
  <si>
    <t>Energia termica</t>
  </si>
  <si>
    <t>Essicazione</t>
  </si>
  <si>
    <t>Infrastruttura sito</t>
  </si>
  <si>
    <t>Totale infrastruttura sito</t>
  </si>
  <si>
    <t>Energia finale usata</t>
  </si>
  <si>
    <t xml:space="preserve">Vettore Energetico: </t>
  </si>
  <si>
    <t>Combustibile solido</t>
  </si>
  <si>
    <t>UM</t>
  </si>
  <si>
    <t>FC</t>
  </si>
  <si>
    <t>FC = Fattore di conversione.</t>
  </si>
  <si>
    <t>UMC</t>
  </si>
  <si>
    <t>UMC = Unità di misura comune.</t>
  </si>
  <si>
    <t>APPROVVIGIONAMENTO, PRODUZIONE INTERNA, VENDITA, ACCUMULO, USO NON-ENERGETICO, TRASFORMAZIONE</t>
  </si>
  <si>
    <t>Approvvigionamenti  energetici lordi</t>
  </si>
  <si>
    <t>Totale approvvigionamenti  energetici lordi</t>
  </si>
  <si>
    <t>Da attività industriali non sul sito</t>
  </si>
  <si>
    <t>Energia da scarti della produzione</t>
  </si>
  <si>
    <t>ST1: Totale di energia disp. nel sistema</t>
  </si>
  <si>
    <t xml:space="preserve">ST2: Totale energia per trasformazioni ed usi finali </t>
  </si>
  <si>
    <t>ST1= A+B                                       Di cui rinnovabili</t>
  </si>
  <si>
    <t>Energia disponibile per gli usi finali</t>
  </si>
  <si>
    <t>Processo di produzione 1</t>
  </si>
  <si>
    <t>Totale processo di produzione 1</t>
  </si>
  <si>
    <t>IMPIEGO DI ENERGIA FINALE</t>
  </si>
  <si>
    <t>UM = Unità di misura naturale per il vettore energetico.</t>
  </si>
  <si>
    <t>Energia termica recuperata dall'ambiente.</t>
  </si>
  <si>
    <t>FATTORI DI CONVERSIONE</t>
  </si>
  <si>
    <t>Gas naturale</t>
  </si>
  <si>
    <t>Energia elettrica</t>
  </si>
  <si>
    <t>ST2 = A+B-C-D-E                            Di cui rinnovabili</t>
  </si>
  <si>
    <t xml:space="preserve">*  Un incremento nel livello della scorta viene segnato con un segno positivo, poiché l'energia è stata assorbita dall'accumulo. </t>
  </si>
  <si>
    <t>Scorte di gasolio*</t>
  </si>
  <si>
    <t xml:space="preserve">Anno: </t>
  </si>
  <si>
    <t xml:space="preserve">            Tabella delle Risorse         </t>
  </si>
  <si>
    <t xml:space="preserve">                Tabella degli Impieghi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</si>
</sst>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"/>
    <numFmt numFmtId="166" formatCode="#,##0.00000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rgb="FF0070C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bscript"/>
      <sz val="10"/>
      <color indexed="8"/>
      <name val="Arial"/>
      <family val="2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rgb="FFDDE7F2"/>
        <bgColor indexed="64"/>
      </patternFill>
    </fill>
    <fill>
      <patternFill patternType="solid">
        <fgColor rgb="FFDDE7F2"/>
        <bgColor theme="4" tint="0.79998168889431442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/>
      <bottom style="thin">
        <color theme="0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29">
    <xf numFmtId="0" fontId="0" fillId="0" borderId="0" xfId="0"/>
    <xf numFmtId="0" fontId="1" fillId="0" borderId="25" xfId="1" applyFont="1" applyBorder="1" applyAlignment="1">
      <alignment horizontal="center"/>
    </xf>
    <xf numFmtId="0" fontId="1" fillId="0" borderId="24" xfId="1" applyFont="1" applyBorder="1" applyAlignment="1">
      <alignment vertical="top" wrapText="1"/>
    </xf>
    <xf numFmtId="3" fontId="5" fillId="3" borderId="6" xfId="0" applyNumberFormat="1" applyFont="1" applyFill="1" applyBorder="1"/>
    <xf numFmtId="3" fontId="5" fillId="3" borderId="7" xfId="0" applyNumberFormat="1" applyFont="1" applyFill="1" applyBorder="1"/>
    <xf numFmtId="3" fontId="5" fillId="3" borderId="26" xfId="0" applyNumberFormat="1" applyFont="1" applyFill="1" applyBorder="1"/>
    <xf numFmtId="3" fontId="5" fillId="0" borderId="0" xfId="0" applyNumberFormat="1" applyFont="1" applyFill="1" applyBorder="1"/>
    <xf numFmtId="0" fontId="1" fillId="0" borderId="3" xfId="1" applyFont="1" applyBorder="1" applyAlignment="1">
      <alignment horizontal="center"/>
    </xf>
    <xf numFmtId="0" fontId="1" fillId="0" borderId="44" xfId="1" applyFont="1" applyBorder="1" applyAlignment="1">
      <alignment horizontal="center"/>
    </xf>
    <xf numFmtId="0" fontId="1" fillId="0" borderId="36" xfId="1" applyFont="1" applyBorder="1" applyAlignment="1">
      <alignment horizontal="center"/>
    </xf>
    <xf numFmtId="0" fontId="1" fillId="0" borderId="38" xfId="1" applyFont="1" applyBorder="1" applyAlignment="1">
      <alignment horizontal="center"/>
    </xf>
    <xf numFmtId="3" fontId="5" fillId="3" borderId="37" xfId="0" applyNumberFormat="1" applyFont="1" applyFill="1" applyBorder="1"/>
    <xf numFmtId="3" fontId="5" fillId="5" borderId="38" xfId="0" applyNumberFormat="1" applyFont="1" applyFill="1" applyBorder="1" applyAlignment="1">
      <alignment horizontal="center"/>
    </xf>
    <xf numFmtId="3" fontId="5" fillId="4" borderId="38" xfId="0" applyNumberFormat="1" applyFont="1" applyFill="1" applyBorder="1" applyAlignment="1">
      <alignment horizontal="center"/>
    </xf>
    <xf numFmtId="166" fontId="5" fillId="4" borderId="36" xfId="0" applyNumberFormat="1" applyFont="1" applyFill="1" applyBorder="1"/>
    <xf numFmtId="166" fontId="5" fillId="4" borderId="30" xfId="0" applyNumberFormat="1" applyFont="1" applyFill="1" applyBorder="1"/>
    <xf numFmtId="4" fontId="5" fillId="4" borderId="38" xfId="0" applyNumberFormat="1" applyFont="1" applyFill="1" applyBorder="1"/>
    <xf numFmtId="164" fontId="5" fillId="4" borderId="38" xfId="0" applyNumberFormat="1" applyFont="1" applyFill="1" applyBorder="1"/>
    <xf numFmtId="164" fontId="5" fillId="5" borderId="38" xfId="0" applyNumberFormat="1" applyFont="1" applyFill="1" applyBorder="1"/>
    <xf numFmtId="166" fontId="5" fillId="5" borderId="38" xfId="0" applyNumberFormat="1" applyFont="1" applyFill="1" applyBorder="1"/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1" fillId="0" borderId="4" xfId="1" applyFont="1" applyBorder="1" applyAlignment="1">
      <alignment horizontal="center" vertical="top" wrapText="1"/>
    </xf>
    <xf numFmtId="0" fontId="1" fillId="0" borderId="5" xfId="1" applyFont="1" applyBorder="1" applyAlignment="1">
      <alignment horizontal="center" vertical="top" wrapText="1"/>
    </xf>
    <xf numFmtId="3" fontId="5" fillId="5" borderId="35" xfId="0" applyNumberFormat="1" applyFont="1" applyFill="1" applyBorder="1"/>
    <xf numFmtId="3" fontId="5" fillId="5" borderId="42" xfId="0" applyNumberFormat="1" applyFont="1" applyFill="1" applyBorder="1"/>
    <xf numFmtId="0" fontId="7" fillId="0" borderId="0" xfId="0" applyFont="1"/>
    <xf numFmtId="0" fontId="1" fillId="0" borderId="8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12" fillId="0" borderId="6" xfId="1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4" fillId="3" borderId="10" xfId="0" quotePrefix="1" applyNumberFormat="1" applyFont="1" applyFill="1" applyBorder="1" applyAlignment="1">
      <alignment horizontal="center" vertical="center"/>
    </xf>
    <xf numFmtId="0" fontId="14" fillId="3" borderId="49" xfId="0" quotePrefix="1" applyNumberFormat="1" applyFont="1" applyFill="1" applyBorder="1" applyAlignment="1">
      <alignment horizontal="center" vertical="center"/>
    </xf>
    <xf numFmtId="0" fontId="14" fillId="3" borderId="26" xfId="0" quotePrefix="1" applyNumberFormat="1" applyFont="1" applyFill="1" applyBorder="1" applyAlignment="1">
      <alignment horizontal="center" vertical="center"/>
    </xf>
    <xf numFmtId="0" fontId="7" fillId="0" borderId="0" xfId="0" applyNumberFormat="1" applyFont="1" applyAlignment="1">
      <alignment vertical="center"/>
    </xf>
    <xf numFmtId="3" fontId="8" fillId="4" borderId="13" xfId="0" applyNumberFormat="1" applyFont="1" applyFill="1" applyBorder="1"/>
    <xf numFmtId="3" fontId="5" fillId="5" borderId="14" xfId="0" applyNumberFormat="1" applyFont="1" applyFill="1" applyBorder="1" applyAlignment="1">
      <alignment horizontal="right" vertical="top"/>
    </xf>
    <xf numFmtId="3" fontId="5" fillId="5" borderId="15" xfId="0" applyNumberFormat="1" applyFont="1" applyFill="1" applyBorder="1" applyAlignment="1">
      <alignment vertical="top"/>
    </xf>
    <xf numFmtId="3" fontId="5" fillId="5" borderId="15" xfId="0" applyNumberFormat="1" applyFont="1" applyFill="1" applyBorder="1" applyAlignment="1">
      <alignment horizontal="left" vertical="top" wrapText="1"/>
    </xf>
    <xf numFmtId="0" fontId="7" fillId="0" borderId="0" xfId="0" applyFont="1" applyBorder="1"/>
    <xf numFmtId="3" fontId="5" fillId="4" borderId="16" xfId="0" applyNumberFormat="1" applyFont="1" applyFill="1" applyBorder="1" applyAlignment="1">
      <alignment horizontal="right" vertical="center"/>
    </xf>
    <xf numFmtId="3" fontId="5" fillId="4" borderId="17" xfId="0" applyNumberFormat="1" applyFont="1" applyFill="1" applyBorder="1" applyAlignment="1">
      <alignment vertical="center"/>
    </xf>
    <xf numFmtId="3" fontId="12" fillId="3" borderId="6" xfId="0" applyNumberFormat="1" applyFont="1" applyFill="1" applyBorder="1"/>
    <xf numFmtId="3" fontId="8" fillId="5" borderId="0" xfId="0" applyNumberFormat="1" applyFont="1" applyFill="1" applyBorder="1"/>
    <xf numFmtId="3" fontId="5" fillId="4" borderId="21" xfId="0" applyNumberFormat="1" applyFont="1" applyFill="1" applyBorder="1" applyAlignment="1">
      <alignment horizontal="right"/>
    </xf>
    <xf numFmtId="3" fontId="5" fillId="4" borderId="22" xfId="0" applyNumberFormat="1" applyFont="1" applyFill="1" applyBorder="1"/>
    <xf numFmtId="3" fontId="5" fillId="4" borderId="21" xfId="0" applyNumberFormat="1" applyFont="1" applyFill="1" applyBorder="1" applyAlignment="1">
      <alignment horizontal="right" vertical="top"/>
    </xf>
    <xf numFmtId="3" fontId="5" fillId="4" borderId="22" xfId="0" applyNumberFormat="1" applyFont="1" applyFill="1" applyBorder="1" applyAlignment="1">
      <alignment vertical="top" wrapText="1"/>
    </xf>
    <xf numFmtId="3" fontId="11" fillId="3" borderId="1" xfId="0" applyNumberFormat="1" applyFont="1" applyFill="1" applyBorder="1"/>
    <xf numFmtId="3" fontId="5" fillId="3" borderId="2" xfId="0" applyNumberFormat="1" applyFont="1" applyFill="1" applyBorder="1"/>
    <xf numFmtId="3" fontId="12" fillId="3" borderId="24" xfId="0" applyNumberFormat="1" applyFont="1" applyFill="1" applyBorder="1"/>
    <xf numFmtId="3" fontId="5" fillId="3" borderId="0" xfId="0" applyNumberFormat="1" applyFont="1" applyFill="1" applyBorder="1"/>
    <xf numFmtId="3" fontId="8" fillId="5" borderId="22" xfId="0" applyNumberFormat="1" applyFont="1" applyFill="1" applyBorder="1"/>
    <xf numFmtId="3" fontId="5" fillId="5" borderId="21" xfId="0" applyNumberFormat="1" applyFont="1" applyFill="1" applyBorder="1" applyAlignment="1">
      <alignment horizontal="right"/>
    </xf>
    <xf numFmtId="3" fontId="5" fillId="5" borderId="22" xfId="0" applyNumberFormat="1" applyFont="1" applyFill="1" applyBorder="1"/>
    <xf numFmtId="3" fontId="5" fillId="5" borderId="24" xfId="0" applyNumberFormat="1" applyFont="1" applyFill="1" applyBorder="1" applyAlignment="1">
      <alignment horizontal="right"/>
    </xf>
    <xf numFmtId="3" fontId="5" fillId="5" borderId="0" xfId="0" applyNumberFormat="1" applyFont="1" applyFill="1" applyBorder="1"/>
    <xf numFmtId="3" fontId="5" fillId="5" borderId="10" xfId="0" applyNumberFormat="1" applyFont="1" applyFill="1" applyBorder="1" applyAlignment="1">
      <alignment horizontal="right"/>
    </xf>
    <xf numFmtId="3" fontId="5" fillId="5" borderId="18" xfId="0" applyNumberFormat="1" applyFont="1" applyFill="1" applyBorder="1"/>
    <xf numFmtId="3" fontId="5" fillId="5" borderId="16" xfId="0" applyNumberFormat="1" applyFont="1" applyFill="1" applyBorder="1" applyAlignment="1">
      <alignment horizontal="right"/>
    </xf>
    <xf numFmtId="3" fontId="5" fillId="5" borderId="17" xfId="0" applyNumberFormat="1" applyFont="1" applyFill="1" applyBorder="1"/>
    <xf numFmtId="3" fontId="5" fillId="4" borderId="16" xfId="0" applyNumberFormat="1" applyFont="1" applyFill="1" applyBorder="1" applyAlignment="1">
      <alignment horizontal="right"/>
    </xf>
    <xf numFmtId="3" fontId="5" fillId="4" borderId="17" xfId="0" applyNumberFormat="1" applyFont="1" applyFill="1" applyBorder="1"/>
    <xf numFmtId="3" fontId="5" fillId="4" borderId="23" xfId="0" applyNumberFormat="1" applyFont="1" applyFill="1" applyBorder="1" applyAlignment="1">
      <alignment horizontal="right"/>
    </xf>
    <xf numFmtId="3" fontId="5" fillId="4" borderId="32" xfId="0" applyNumberFormat="1" applyFont="1" applyFill="1" applyBorder="1"/>
    <xf numFmtId="3" fontId="8" fillId="5" borderId="18" xfId="0" applyNumberFormat="1" applyFont="1" applyFill="1" applyBorder="1"/>
    <xf numFmtId="3" fontId="5" fillId="4" borderId="14" xfId="0" applyNumberFormat="1" applyFont="1" applyFill="1" applyBorder="1" applyAlignment="1">
      <alignment horizontal="right"/>
    </xf>
    <xf numFmtId="3" fontId="5" fillId="4" borderId="15" xfId="0" applyNumberFormat="1" applyFont="1" applyFill="1" applyBorder="1"/>
    <xf numFmtId="0" fontId="5" fillId="0" borderId="24" xfId="0" applyFont="1" applyBorder="1" applyAlignment="1">
      <alignment horizontal="right"/>
    </xf>
    <xf numFmtId="0" fontId="5" fillId="0" borderId="0" xfId="0" applyFont="1" applyBorder="1"/>
    <xf numFmtId="3" fontId="5" fillId="7" borderId="2" xfId="0" applyNumberFormat="1" applyFont="1" applyFill="1" applyBorder="1"/>
    <xf numFmtId="0" fontId="11" fillId="8" borderId="6" xfId="1" applyFont="1" applyFill="1" applyBorder="1" applyAlignment="1">
      <alignment horizontal="center" wrapText="1"/>
    </xf>
    <xf numFmtId="0" fontId="11" fillId="6" borderId="0" xfId="1" applyFont="1" applyFill="1" applyBorder="1" applyAlignment="1">
      <alignment horizontal="left" wrapText="1"/>
    </xf>
    <xf numFmtId="0" fontId="2" fillId="6" borderId="0" xfId="1" applyFont="1" applyFill="1" applyBorder="1" applyAlignment="1">
      <alignment wrapText="1"/>
    </xf>
    <xf numFmtId="0" fontId="7" fillId="6" borderId="0" xfId="1" applyFont="1" applyFill="1" applyBorder="1" applyAlignment="1">
      <alignment horizontal="left"/>
    </xf>
    <xf numFmtId="0" fontId="2" fillId="6" borderId="0" xfId="1" applyFont="1" applyFill="1" applyBorder="1" applyAlignment="1">
      <alignment horizontal="left"/>
    </xf>
    <xf numFmtId="0" fontId="2" fillId="6" borderId="0" xfId="1" applyFont="1" applyFill="1" applyBorder="1" applyAlignment="1">
      <alignment horizontal="center" wrapText="1"/>
    </xf>
    <xf numFmtId="3" fontId="12" fillId="4" borderId="0" xfId="1" applyNumberFormat="1" applyFont="1" applyFill="1" applyBorder="1"/>
    <xf numFmtId="0" fontId="11" fillId="6" borderId="0" xfId="1" applyFont="1" applyFill="1" applyBorder="1" applyAlignment="1">
      <alignment horizontal="center"/>
    </xf>
    <xf numFmtId="0" fontId="11" fillId="0" borderId="7" xfId="1" applyFont="1" applyBorder="1" applyAlignment="1">
      <alignment horizontal="left" vertical="center"/>
    </xf>
    <xf numFmtId="0" fontId="14" fillId="3" borderId="10" xfId="0" quotePrefix="1" applyNumberFormat="1" applyFont="1" applyFill="1" applyBorder="1" applyAlignment="1">
      <alignment horizontal="center"/>
    </xf>
    <xf numFmtId="0" fontId="14" fillId="3" borderId="10" xfId="0" quotePrefix="1" applyNumberFormat="1" applyFont="1" applyFill="1" applyBorder="1" applyAlignment="1" applyProtection="1">
      <alignment horizontal="center"/>
      <protection locked="0"/>
    </xf>
    <xf numFmtId="3" fontId="5" fillId="5" borderId="14" xfId="0" applyNumberFormat="1" applyFont="1" applyFill="1" applyBorder="1" applyAlignment="1">
      <alignment horizontal="right"/>
    </xf>
    <xf numFmtId="3" fontId="5" fillId="5" borderId="15" xfId="0" applyNumberFormat="1" applyFont="1" applyFill="1" applyBorder="1"/>
    <xf numFmtId="3" fontId="11" fillId="3" borderId="19" xfId="0" applyNumberFormat="1" applyFont="1" applyFill="1" applyBorder="1"/>
    <xf numFmtId="3" fontId="8" fillId="4" borderId="18" xfId="0" applyNumberFormat="1" applyFont="1" applyFill="1" applyBorder="1"/>
    <xf numFmtId="3" fontId="11" fillId="9" borderId="19" xfId="1" applyNumberFormat="1" applyFont="1" applyFill="1" applyBorder="1"/>
    <xf numFmtId="3" fontId="11" fillId="9" borderId="28" xfId="1" applyNumberFormat="1" applyFont="1" applyFill="1" applyBorder="1"/>
    <xf numFmtId="3" fontId="11" fillId="9" borderId="31" xfId="1" applyNumberFormat="1" applyFont="1" applyFill="1" applyBorder="1"/>
    <xf numFmtId="3" fontId="11" fillId="9" borderId="20" xfId="1" applyNumberFormat="1" applyFont="1" applyFill="1" applyBorder="1"/>
    <xf numFmtId="0" fontId="11" fillId="0" borderId="6" xfId="1" applyFont="1" applyBorder="1" applyAlignment="1">
      <alignment horizontal="left" vertical="center"/>
    </xf>
    <xf numFmtId="3" fontId="5" fillId="4" borderId="1" xfId="0" applyNumberFormat="1" applyFont="1" applyFill="1" applyBorder="1" applyAlignment="1"/>
    <xf numFmtId="3" fontId="5" fillId="4" borderId="24" xfId="0" applyNumberFormat="1" applyFont="1" applyFill="1" applyBorder="1" applyAlignment="1"/>
    <xf numFmtId="3" fontId="5" fillId="5" borderId="24" xfId="0" applyNumberFormat="1" applyFont="1" applyFill="1" applyBorder="1" applyAlignment="1"/>
    <xf numFmtId="3" fontId="5" fillId="4" borderId="33" xfId="0" applyNumberFormat="1" applyFont="1" applyFill="1" applyBorder="1"/>
    <xf numFmtId="3" fontId="5" fillId="4" borderId="40" xfId="0" applyNumberFormat="1" applyFont="1" applyFill="1" applyBorder="1"/>
    <xf numFmtId="3" fontId="5" fillId="4" borderId="50" xfId="0" applyNumberFormat="1" applyFont="1" applyFill="1" applyBorder="1"/>
    <xf numFmtId="3" fontId="5" fillId="4" borderId="45" xfId="0" applyNumberFormat="1" applyFont="1" applyFill="1" applyBorder="1"/>
    <xf numFmtId="3" fontId="5" fillId="5" borderId="34" xfId="0" applyNumberFormat="1" applyFont="1" applyFill="1" applyBorder="1"/>
    <xf numFmtId="3" fontId="5" fillId="5" borderId="41" xfId="0" applyNumberFormat="1" applyFont="1" applyFill="1" applyBorder="1"/>
    <xf numFmtId="3" fontId="5" fillId="5" borderId="51" xfId="0" applyNumberFormat="1" applyFont="1" applyFill="1" applyBorder="1"/>
    <xf numFmtId="3" fontId="5" fillId="5" borderId="46" xfId="0" applyNumberFormat="1" applyFont="1" applyFill="1" applyBorder="1"/>
    <xf numFmtId="3" fontId="5" fillId="5" borderId="34" xfId="0" applyNumberFormat="1" applyFont="1" applyFill="1" applyBorder="1" applyAlignment="1">
      <alignment vertical="center"/>
    </xf>
    <xf numFmtId="3" fontId="5" fillId="5" borderId="41" xfId="0" applyNumberFormat="1" applyFont="1" applyFill="1" applyBorder="1" applyAlignment="1">
      <alignment vertical="center"/>
    </xf>
    <xf numFmtId="3" fontId="5" fillId="4" borderId="35" xfId="0" applyNumberFormat="1" applyFont="1" applyFill="1" applyBorder="1"/>
    <xf numFmtId="3" fontId="5" fillId="4" borderId="42" xfId="0" applyNumberFormat="1" applyFont="1" applyFill="1" applyBorder="1"/>
    <xf numFmtId="3" fontId="5" fillId="4" borderId="52" xfId="0" applyNumberFormat="1" applyFont="1" applyFill="1" applyBorder="1"/>
    <xf numFmtId="3" fontId="5" fillId="4" borderId="47" xfId="0" applyNumberFormat="1" applyFont="1" applyFill="1" applyBorder="1"/>
    <xf numFmtId="3" fontId="5" fillId="3" borderId="36" xfId="0" applyNumberFormat="1" applyFont="1" applyFill="1" applyBorder="1"/>
    <xf numFmtId="3" fontId="5" fillId="3" borderId="27" xfId="0" applyNumberFormat="1" applyFont="1" applyFill="1" applyBorder="1"/>
    <xf numFmtId="3" fontId="5" fillId="3" borderId="3" xfId="0" applyNumberFormat="1" applyFont="1" applyFill="1" applyBorder="1"/>
    <xf numFmtId="3" fontId="5" fillId="3" borderId="29" xfId="0" applyNumberFormat="1" applyFont="1" applyFill="1" applyBorder="1"/>
    <xf numFmtId="3" fontId="5" fillId="5" borderId="38" xfId="0" applyNumberFormat="1" applyFont="1" applyFill="1" applyBorder="1"/>
    <xf numFmtId="3" fontId="5" fillId="5" borderId="30" xfId="0" applyNumberFormat="1" applyFont="1" applyFill="1" applyBorder="1"/>
    <xf numFmtId="3" fontId="5" fillId="5" borderId="25" xfId="0" applyNumberFormat="1" applyFont="1" applyFill="1" applyBorder="1"/>
    <xf numFmtId="3" fontId="5" fillId="4" borderId="38" xfId="0" applyNumberFormat="1" applyFont="1" applyFill="1" applyBorder="1"/>
    <xf numFmtId="3" fontId="5" fillId="4" borderId="0" xfId="0" applyNumberFormat="1" applyFont="1" applyFill="1" applyBorder="1"/>
    <xf numFmtId="3" fontId="5" fillId="4" borderId="30" xfId="0" applyNumberFormat="1" applyFont="1" applyFill="1" applyBorder="1"/>
    <xf numFmtId="3" fontId="5" fillId="4" borderId="25" xfId="0" applyNumberFormat="1" applyFont="1" applyFill="1" applyBorder="1"/>
    <xf numFmtId="3" fontId="5" fillId="3" borderId="38" xfId="0" applyNumberFormat="1" applyFont="1" applyFill="1" applyBorder="1"/>
    <xf numFmtId="3" fontId="5" fillId="3" borderId="30" xfId="0" applyNumberFormat="1" applyFont="1" applyFill="1" applyBorder="1"/>
    <xf numFmtId="3" fontId="5" fillId="3" borderId="25" xfId="0" applyNumberFormat="1" applyFont="1" applyFill="1" applyBorder="1"/>
    <xf numFmtId="3" fontId="5" fillId="7" borderId="36" xfId="0" applyNumberFormat="1" applyFont="1" applyFill="1" applyBorder="1"/>
    <xf numFmtId="3" fontId="5" fillId="7" borderId="27" xfId="0" applyNumberFormat="1" applyFont="1" applyFill="1" applyBorder="1"/>
    <xf numFmtId="3" fontId="5" fillId="7" borderId="3" xfId="0" applyNumberFormat="1" applyFont="1" applyFill="1" applyBorder="1"/>
    <xf numFmtId="3" fontId="5" fillId="4" borderId="36" xfId="0" applyNumberFormat="1" applyFont="1" applyFill="1" applyBorder="1"/>
    <xf numFmtId="3" fontId="5" fillId="4" borderId="2" xfId="0" applyNumberFormat="1" applyFont="1" applyFill="1" applyBorder="1"/>
    <xf numFmtId="3" fontId="5" fillId="4" borderId="27" xfId="0" applyNumberFormat="1" applyFont="1" applyFill="1" applyBorder="1"/>
    <xf numFmtId="3" fontId="5" fillId="4" borderId="3" xfId="0" applyNumberFormat="1" applyFont="1" applyFill="1" applyBorder="1"/>
    <xf numFmtId="3" fontId="5" fillId="5" borderId="39" xfId="0" applyNumberFormat="1" applyFont="1" applyFill="1" applyBorder="1"/>
    <xf numFmtId="3" fontId="5" fillId="5" borderId="43" xfId="0" applyNumberFormat="1" applyFont="1" applyFill="1" applyBorder="1"/>
    <xf numFmtId="3" fontId="5" fillId="5" borderId="53" xfId="0" applyNumberFormat="1" applyFont="1" applyFill="1" applyBorder="1"/>
    <xf numFmtId="3" fontId="5" fillId="5" borderId="48" xfId="0" applyNumberFormat="1" applyFont="1" applyFill="1" applyBorder="1"/>
    <xf numFmtId="3" fontId="5" fillId="5" borderId="52" xfId="0" applyNumberFormat="1" applyFont="1" applyFill="1" applyBorder="1"/>
    <xf numFmtId="3" fontId="5" fillId="5" borderId="47" xfId="0" applyNumberFormat="1" applyFont="1" applyFill="1" applyBorder="1"/>
    <xf numFmtId="3" fontId="5" fillId="4" borderId="37" xfId="0" applyNumberFormat="1" applyFont="1" applyFill="1" applyBorder="1"/>
    <xf numFmtId="3" fontId="5" fillId="4" borderId="7" xfId="0" applyNumberFormat="1" applyFont="1" applyFill="1" applyBorder="1"/>
    <xf numFmtId="3" fontId="5" fillId="4" borderId="29" xfId="0" applyNumberFormat="1" applyFont="1" applyFill="1" applyBorder="1"/>
    <xf numFmtId="3" fontId="5" fillId="4" borderId="26" xfId="0" applyNumberFormat="1" applyFont="1" applyFill="1" applyBorder="1"/>
    <xf numFmtId="0" fontId="5" fillId="0" borderId="0" xfId="0" applyFont="1"/>
    <xf numFmtId="0" fontId="5" fillId="3" borderId="10" xfId="0" quotePrefix="1" applyNumberFormat="1" applyFont="1" applyFill="1" applyBorder="1" applyAlignment="1">
      <alignment horizontal="center"/>
    </xf>
    <xf numFmtId="0" fontId="5" fillId="3" borderId="11" xfId="0" quotePrefix="1" applyNumberFormat="1" applyFont="1" applyFill="1" applyBorder="1" applyAlignment="1">
      <alignment horizontal="center"/>
    </xf>
    <xf numFmtId="3" fontId="5" fillId="4" borderId="34" xfId="0" applyNumberFormat="1" applyFont="1" applyFill="1" applyBorder="1"/>
    <xf numFmtId="3" fontId="5" fillId="4" borderId="41" xfId="0" applyNumberFormat="1" applyFont="1" applyFill="1" applyBorder="1"/>
    <xf numFmtId="3" fontId="5" fillId="4" borderId="46" xfId="0" applyNumberFormat="1" applyFont="1" applyFill="1" applyBorder="1"/>
    <xf numFmtId="3" fontId="5" fillId="4" borderId="46" xfId="0" applyNumberFormat="1" applyFont="1" applyFill="1" applyBorder="1" applyAlignment="1"/>
    <xf numFmtId="3" fontId="5" fillId="3" borderId="31" xfId="0" applyNumberFormat="1" applyFont="1" applyFill="1" applyBorder="1"/>
    <xf numFmtId="3" fontId="5" fillId="3" borderId="28" xfId="0" applyNumberFormat="1" applyFont="1" applyFill="1" applyBorder="1"/>
    <xf numFmtId="3" fontId="5" fillId="3" borderId="20" xfId="0" applyNumberFormat="1" applyFont="1" applyFill="1" applyBorder="1"/>
    <xf numFmtId="3" fontId="5" fillId="4" borderId="39" xfId="0" applyNumberFormat="1" applyFont="1" applyFill="1" applyBorder="1"/>
    <xf numFmtId="3" fontId="5" fillId="4" borderId="43" xfId="0" applyNumberFormat="1" applyFont="1" applyFill="1" applyBorder="1"/>
    <xf numFmtId="3" fontId="5" fillId="4" borderId="48" xfId="0" applyNumberFormat="1" applyFont="1" applyFill="1" applyBorder="1"/>
    <xf numFmtId="0" fontId="1" fillId="0" borderId="2" xfId="1" applyFont="1" applyBorder="1" applyAlignment="1">
      <alignment horizontal="center" vertical="center"/>
    </xf>
    <xf numFmtId="0" fontId="1" fillId="0" borderId="38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center" vertical="center"/>
    </xf>
    <xf numFmtId="3" fontId="5" fillId="5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5" fillId="3" borderId="7" xfId="0" applyNumberFormat="1" applyFont="1" applyFill="1" applyBorder="1" applyAlignment="1">
      <alignment horizontal="right"/>
    </xf>
    <xf numFmtId="3" fontId="5" fillId="4" borderId="38" xfId="0" applyNumberFormat="1" applyFont="1" applyFill="1" applyBorder="1" applyAlignment="1">
      <alignment vertical="top"/>
    </xf>
    <xf numFmtId="3" fontId="5" fillId="4" borderId="0" xfId="0" applyNumberFormat="1" applyFont="1" applyFill="1" applyBorder="1" applyAlignment="1">
      <alignment vertical="top"/>
    </xf>
    <xf numFmtId="3" fontId="5" fillId="4" borderId="30" xfId="0" applyNumberFormat="1" applyFont="1" applyFill="1" applyBorder="1" applyAlignment="1">
      <alignment vertical="top"/>
    </xf>
    <xf numFmtId="3" fontId="5" fillId="4" borderId="25" xfId="0" applyNumberFormat="1" applyFont="1" applyFill="1" applyBorder="1" applyAlignment="1">
      <alignment vertical="top"/>
    </xf>
    <xf numFmtId="0" fontId="5" fillId="0" borderId="38" xfId="0" applyFont="1" applyBorder="1" applyAlignment="1">
      <alignment vertical="top"/>
    </xf>
    <xf numFmtId="3" fontId="5" fillId="3" borderId="0" xfId="0" applyNumberFormat="1" applyFont="1" applyFill="1" applyBorder="1" applyAlignment="1">
      <alignment horizontal="right"/>
    </xf>
    <xf numFmtId="3" fontId="8" fillId="3" borderId="2" xfId="0" applyNumberFormat="1" applyFont="1" applyFill="1" applyBorder="1" applyAlignment="1">
      <alignment horizontal="right"/>
    </xf>
    <xf numFmtId="3" fontId="8" fillId="3" borderId="28" xfId="0" applyNumberFormat="1" applyFont="1" applyFill="1" applyBorder="1" applyAlignment="1">
      <alignment horizontal="right"/>
    </xf>
    <xf numFmtId="3" fontId="11" fillId="9" borderId="28" xfId="1" applyNumberFormat="1" applyFont="1" applyFill="1" applyBorder="1" applyAlignment="1">
      <alignment horizontal="right"/>
    </xf>
    <xf numFmtId="3" fontId="11" fillId="9" borderId="36" xfId="1" applyNumberFormat="1" applyFont="1" applyFill="1" applyBorder="1"/>
    <xf numFmtId="3" fontId="11" fillId="9" borderId="2" xfId="1" applyNumberFormat="1" applyFont="1" applyFill="1" applyBorder="1"/>
    <xf numFmtId="3" fontId="11" fillId="9" borderId="27" xfId="1" applyNumberFormat="1" applyFont="1" applyFill="1" applyBorder="1"/>
    <xf numFmtId="3" fontId="11" fillId="9" borderId="3" xfId="1" applyNumberFormat="1" applyFont="1" applyFill="1" applyBorder="1"/>
    <xf numFmtId="3" fontId="2" fillId="9" borderId="37" xfId="1" applyNumberFormat="1" applyFont="1" applyFill="1" applyBorder="1"/>
    <xf numFmtId="3" fontId="2" fillId="9" borderId="7" xfId="1" applyNumberFormat="1" applyFont="1" applyFill="1" applyBorder="1"/>
    <xf numFmtId="3" fontId="2" fillId="9" borderId="29" xfId="1" applyNumberFormat="1" applyFont="1" applyFill="1" applyBorder="1"/>
    <xf numFmtId="3" fontId="2" fillId="9" borderId="26" xfId="1" applyNumberFormat="1" applyFont="1" applyFill="1" applyBorder="1"/>
    <xf numFmtId="3" fontId="5" fillId="3" borderId="19" xfId="0" applyNumberFormat="1" applyFont="1" applyFill="1" applyBorder="1"/>
    <xf numFmtId="3" fontId="5" fillId="3" borderId="31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3" fontId="8" fillId="4" borderId="13" xfId="0" applyNumberFormat="1" applyFont="1" applyFill="1" applyBorder="1" applyAlignment="1">
      <alignment wrapText="1"/>
    </xf>
    <xf numFmtId="3" fontId="8" fillId="4" borderId="12" xfId="0" applyNumberFormat="1" applyFont="1" applyFill="1" applyBorder="1" applyAlignment="1">
      <alignment horizontal="left"/>
    </xf>
    <xf numFmtId="3" fontId="8" fillId="5" borderId="24" xfId="0" applyNumberFormat="1" applyFont="1" applyFill="1" applyBorder="1" applyAlignment="1">
      <alignment horizontal="left"/>
    </xf>
    <xf numFmtId="3" fontId="8" fillId="5" borderId="21" xfId="0" applyNumberFormat="1" applyFont="1" applyFill="1" applyBorder="1" applyAlignment="1">
      <alignment horizontal="left"/>
    </xf>
    <xf numFmtId="3" fontId="8" fillId="5" borderId="10" xfId="0" applyNumberFormat="1" applyFont="1" applyFill="1" applyBorder="1" applyAlignment="1">
      <alignment horizontal="left"/>
    </xf>
    <xf numFmtId="3" fontId="8" fillId="4" borderId="10" xfId="0" applyNumberFormat="1" applyFont="1" applyFill="1" applyBorder="1" applyAlignment="1">
      <alignment horizontal="left"/>
    </xf>
    <xf numFmtId="3" fontId="8" fillId="4" borderId="14" xfId="0" applyNumberFormat="1" applyFont="1" applyFill="1" applyBorder="1" applyAlignment="1">
      <alignment horizontal="left"/>
    </xf>
    <xf numFmtId="3" fontId="8" fillId="3" borderId="3" xfId="0" applyNumberFormat="1" applyFont="1" applyFill="1" applyBorder="1" applyAlignment="1">
      <alignment horizontal="right"/>
    </xf>
    <xf numFmtId="3" fontId="5" fillId="3" borderId="24" xfId="0" applyNumberFormat="1" applyFont="1" applyFill="1" applyBorder="1"/>
    <xf numFmtId="3" fontId="5" fillId="3" borderId="25" xfId="0" applyNumberFormat="1" applyFont="1" applyFill="1" applyBorder="1" applyAlignment="1">
      <alignment horizontal="right"/>
    </xf>
    <xf numFmtId="3" fontId="8" fillId="4" borderId="24" xfId="0" applyNumberFormat="1" applyFont="1" applyFill="1" applyBorder="1" applyAlignment="1">
      <alignment horizontal="left"/>
    </xf>
    <xf numFmtId="3" fontId="8" fillId="4" borderId="0" xfId="0" applyNumberFormat="1" applyFont="1" applyFill="1" applyBorder="1"/>
    <xf numFmtId="3" fontId="12" fillId="4" borderId="15" xfId="0" applyNumberFormat="1" applyFont="1" applyFill="1" applyBorder="1"/>
    <xf numFmtId="0" fontId="7" fillId="0" borderId="0" xfId="0" applyFont="1" applyAlignment="1">
      <alignment horizontal="center"/>
    </xf>
    <xf numFmtId="0" fontId="17" fillId="0" borderId="0" xfId="0" applyFont="1"/>
    <xf numFmtId="165" fontId="5" fillId="3" borderId="37" xfId="0" applyNumberFormat="1" applyFont="1" applyFill="1" applyBorder="1"/>
    <xf numFmtId="3" fontId="5" fillId="0" borderId="46" xfId="0" applyNumberFormat="1" applyFont="1" applyFill="1" applyBorder="1"/>
    <xf numFmtId="0" fontId="7" fillId="0" borderId="0" xfId="0" applyFont="1" applyAlignment="1"/>
    <xf numFmtId="3" fontId="5" fillId="10" borderId="26" xfId="0" applyNumberFormat="1" applyFont="1" applyFill="1" applyBorder="1" applyAlignment="1">
      <alignment horizontal="right"/>
    </xf>
    <xf numFmtId="3" fontId="5" fillId="11" borderId="36" xfId="0" applyNumberFormat="1" applyFont="1" applyFill="1" applyBorder="1"/>
    <xf numFmtId="3" fontId="5" fillId="11" borderId="27" xfId="0" applyNumberFormat="1" applyFont="1" applyFill="1" applyBorder="1"/>
    <xf numFmtId="3" fontId="5" fillId="11" borderId="3" xfId="0" applyNumberFormat="1" applyFont="1" applyFill="1" applyBorder="1"/>
    <xf numFmtId="0" fontId="7" fillId="6" borderId="0" xfId="0" applyFont="1" applyFill="1"/>
    <xf numFmtId="0" fontId="7" fillId="6" borderId="0" xfId="0" applyFont="1" applyFill="1" applyAlignment="1">
      <alignment horizontal="right"/>
    </xf>
    <xf numFmtId="0" fontId="2" fillId="8" borderId="7" xfId="1" applyFont="1" applyFill="1" applyBorder="1" applyAlignment="1">
      <alignment horizontal="right" vertical="center" wrapText="1"/>
    </xf>
    <xf numFmtId="0" fontId="8" fillId="0" borderId="0" xfId="0" applyFont="1" applyFill="1"/>
    <xf numFmtId="0" fontId="7" fillId="0" borderId="0" xfId="0" applyFont="1" applyFill="1"/>
    <xf numFmtId="3" fontId="5" fillId="11" borderId="20" xfId="0" applyNumberFormat="1" applyFont="1" applyFill="1" applyBorder="1"/>
    <xf numFmtId="0" fontId="16" fillId="2" borderId="19" xfId="1" applyFont="1" applyFill="1" applyBorder="1" applyAlignment="1">
      <alignment horizontal="center" vertical="center"/>
    </xf>
    <xf numFmtId="0" fontId="16" fillId="2" borderId="28" xfId="1" applyFont="1" applyFill="1" applyBorder="1" applyAlignment="1">
      <alignment horizontal="center" vertical="center"/>
    </xf>
    <xf numFmtId="0" fontId="16" fillId="2" borderId="20" xfId="1" applyFont="1" applyFill="1" applyBorder="1" applyAlignment="1">
      <alignment horizontal="center" vertical="center"/>
    </xf>
    <xf numFmtId="0" fontId="10" fillId="2" borderId="19" xfId="1" applyFont="1" applyFill="1" applyBorder="1" applyAlignment="1">
      <alignment horizontal="center" vertical="center"/>
    </xf>
    <xf numFmtId="0" fontId="10" fillId="2" borderId="28" xfId="1" applyFont="1" applyFill="1" applyBorder="1" applyAlignment="1">
      <alignment horizontal="center" vertical="center"/>
    </xf>
    <xf numFmtId="0" fontId="10" fillId="2" borderId="2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top" wrapText="1"/>
    </xf>
    <xf numFmtId="0" fontId="11" fillId="8" borderId="1" xfId="1" applyFont="1" applyFill="1" applyBorder="1" applyAlignment="1">
      <alignment horizontal="left" wrapText="1"/>
    </xf>
    <xf numFmtId="0" fontId="11" fillId="8" borderId="27" xfId="1" applyFont="1" applyFill="1" applyBorder="1" applyAlignment="1">
      <alignment horizontal="left" wrapText="1"/>
    </xf>
    <xf numFmtId="3" fontId="8" fillId="7" borderId="1" xfId="0" applyNumberFormat="1" applyFont="1" applyFill="1" applyBorder="1" applyAlignment="1">
      <alignment horizontal="left" wrapText="1"/>
    </xf>
    <xf numFmtId="3" fontId="8" fillId="7" borderId="27" xfId="0" applyNumberFormat="1" applyFont="1" applyFill="1" applyBorder="1" applyAlignment="1">
      <alignment horizontal="left" wrapText="1"/>
    </xf>
    <xf numFmtId="3" fontId="8" fillId="3" borderId="1" xfId="0" applyNumberFormat="1" applyFont="1" applyFill="1" applyBorder="1" applyAlignment="1">
      <alignment horizontal="left" wrapText="1"/>
    </xf>
    <xf numFmtId="3" fontId="7" fillId="3" borderId="3" xfId="0" applyNumberFormat="1" applyFont="1" applyFill="1" applyBorder="1" applyAlignment="1">
      <alignment horizontal="left" wrapText="1"/>
    </xf>
    <xf numFmtId="0" fontId="15" fillId="0" borderId="1" xfId="1" applyFont="1" applyBorder="1" applyAlignment="1">
      <alignment horizontal="center" vertical="center"/>
    </xf>
    <xf numFmtId="0" fontId="15" fillId="0" borderId="27" xfId="1" applyFont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wrapText="1"/>
    </xf>
    <xf numFmtId="3" fontId="8" fillId="3" borderId="27" xfId="0" applyNumberFormat="1" applyFont="1" applyFill="1" applyBorder="1" applyAlignment="1">
      <alignment horizontal="right" wrapText="1"/>
    </xf>
    <xf numFmtId="3" fontId="8" fillId="3" borderId="1" xfId="0" applyNumberFormat="1" applyFont="1" applyFill="1" applyBorder="1" applyAlignment="1">
      <alignment horizontal="right"/>
    </xf>
    <xf numFmtId="3" fontId="8" fillId="3" borderId="27" xfId="0" applyNumberFormat="1" applyFont="1" applyFill="1" applyBorder="1" applyAlignment="1">
      <alignment horizontal="right"/>
    </xf>
  </cellXfs>
  <cellStyles count="3">
    <cellStyle name="Normale" xfId="0" builtinId="0"/>
    <cellStyle name="Normale 12" xfId="1" xr:uid="{00000000-0005-0000-0000-000002000000}"/>
    <cellStyle name="Percentuale 7" xfId="2" xr:uid="{00000000-0005-0000-0000-000003000000}"/>
  </cellStyles>
  <dxfs count="0"/>
  <tableStyles count="0" defaultTableStyle="TableStyleMedium2" defaultPivotStyle="PivotStyleLight16"/>
  <colors>
    <mruColors>
      <color rgb="FFDDE7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26987</xdr:colOff>
      <xdr:row>3</xdr:row>
      <xdr:rowOff>26987</xdr:rowOff>
    </xdr:from>
    <xdr:to>
      <xdr:col>2</xdr:col>
      <xdr:colOff>263769</xdr:colOff>
      <xdr:row>3</xdr:row>
      <xdr:rowOff>345606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237" y="686410"/>
          <a:ext cx="749667" cy="3186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35718</xdr:colOff>
      <xdr:row>67</xdr:row>
      <xdr:rowOff>35720</xdr:rowOff>
    </xdr:from>
    <xdr:to>
      <xdr:col>2</xdr:col>
      <xdr:colOff>455945</xdr:colOff>
      <xdr:row>68</xdr:row>
      <xdr:rowOff>44644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156" y="13989845"/>
          <a:ext cx="908383" cy="396274"/>
        </a:xfrm>
        <a:prstGeom prst="rect">
          <a:avLst/>
        </a:prstGeom>
      </xdr:spPr>
    </xdr:pic>
    <xdr:clientData/>
  </xdr:twoCellAnchor>
  <xdr:twoCellAnchor editAs="oneCell">
    <xdr:from>
      <xdr:col>2</xdr:col>
      <xdr:colOff>2443040</xdr:colOff>
      <xdr:row>3</xdr:row>
      <xdr:rowOff>15630</xdr:rowOff>
    </xdr:from>
    <xdr:to>
      <xdr:col>2</xdr:col>
      <xdr:colOff>3098290</xdr:colOff>
      <xdr:row>4</xdr:row>
      <xdr:rowOff>12699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5CBF69E-20F8-4FC3-BBD8-027B7B8B6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32175" y="675053"/>
          <a:ext cx="648900" cy="349738"/>
        </a:xfrm>
        <a:prstGeom prst="rect">
          <a:avLst/>
        </a:prstGeom>
      </xdr:spPr>
    </xdr:pic>
    <xdr:clientData/>
  </xdr:twoCellAnchor>
  <xdr:twoCellAnchor editAs="oneCell">
    <xdr:from>
      <xdr:col>2</xdr:col>
      <xdr:colOff>2439865</xdr:colOff>
      <xdr:row>67</xdr:row>
      <xdr:rowOff>29308</xdr:rowOff>
    </xdr:from>
    <xdr:to>
      <xdr:col>2</xdr:col>
      <xdr:colOff>3095369</xdr:colOff>
      <xdr:row>68</xdr:row>
      <xdr:rowOff>8003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CADDC87-44E4-402B-A998-DB9E50319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29000" y="12961327"/>
          <a:ext cx="655504" cy="3596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111"/>
  <sheetViews>
    <sheetView showGridLines="0" tabSelected="1" topLeftCell="A82" zoomScale="130" zoomScaleNormal="130" workbookViewId="0">
      <selection activeCell="C115" sqref="C115"/>
    </sheetView>
  </sheetViews>
  <sheetFormatPr baseColWidth="10" defaultColWidth="9.1640625" defaultRowHeight="14"/>
  <cols>
    <col min="1" max="1" width="6.83203125" style="26" customWidth="1"/>
    <col min="2" max="2" width="7.33203125" style="26" customWidth="1"/>
    <col min="3" max="3" width="44.6640625" style="26" customWidth="1"/>
    <col min="4" max="4" width="10.1640625" style="26" customWidth="1"/>
    <col min="5" max="8" width="9.1640625" style="26"/>
    <col min="9" max="9" width="12.83203125" style="26" customWidth="1"/>
    <col min="10" max="11" width="9.1640625" style="26"/>
    <col min="12" max="12" width="10.5" style="26" bestFit="1" customWidth="1"/>
    <col min="13" max="13" width="10.5" style="26" customWidth="1"/>
    <col min="14" max="14" width="9.1640625" style="26"/>
    <col min="15" max="15" width="9.83203125" style="26" customWidth="1"/>
    <col min="16" max="16" width="9.1640625" style="26"/>
    <col min="17" max="17" width="11.1640625" style="26" customWidth="1"/>
    <col min="18" max="16384" width="9.1640625" style="26"/>
  </cols>
  <sheetData>
    <row r="2" spans="2:18" ht="24" thickBot="1">
      <c r="D2" s="181" t="s">
        <v>85</v>
      </c>
    </row>
    <row r="3" spans="2:18" ht="15" thickBot="1">
      <c r="B3" s="210" t="s">
        <v>142</v>
      </c>
      <c r="C3" s="211"/>
      <c r="D3" s="211"/>
      <c r="E3" s="211"/>
      <c r="F3" s="211"/>
      <c r="G3" s="211"/>
      <c r="H3" s="211"/>
      <c r="I3" s="211"/>
      <c r="J3" s="211"/>
      <c r="K3" s="212"/>
    </row>
    <row r="4" spans="2:18" s="29" customFormat="1" ht="28.5" customHeight="1">
      <c r="B4" s="223" t="s">
        <v>163</v>
      </c>
      <c r="C4" s="224"/>
      <c r="D4" s="22" t="s">
        <v>86</v>
      </c>
      <c r="E4" s="22" t="s">
        <v>0</v>
      </c>
      <c r="F4" s="22" t="s">
        <v>129</v>
      </c>
      <c r="G4" s="22" t="s">
        <v>87</v>
      </c>
      <c r="H4" s="22" t="s">
        <v>88</v>
      </c>
      <c r="I4" s="22" t="s">
        <v>94</v>
      </c>
      <c r="J4" s="22" t="s">
        <v>89</v>
      </c>
      <c r="K4" s="23" t="s">
        <v>90</v>
      </c>
      <c r="M4"/>
    </row>
    <row r="5" spans="2:18" s="32" customFormat="1" ht="16" thickBot="1">
      <c r="B5" s="30" t="s">
        <v>162</v>
      </c>
      <c r="C5" s="31"/>
      <c r="D5" s="27" t="s">
        <v>58</v>
      </c>
      <c r="E5" s="27" t="s">
        <v>58</v>
      </c>
      <c r="F5" s="27" t="s">
        <v>66</v>
      </c>
      <c r="G5" s="27" t="s">
        <v>59</v>
      </c>
      <c r="H5" s="27" t="s">
        <v>1</v>
      </c>
      <c r="I5" s="27" t="s">
        <v>1</v>
      </c>
      <c r="J5" s="27" t="s">
        <v>91</v>
      </c>
      <c r="K5" s="28" t="s">
        <v>67</v>
      </c>
    </row>
    <row r="6" spans="2:18" s="36" customFormat="1" ht="15" thickBot="1">
      <c r="B6" s="33" t="s">
        <v>22</v>
      </c>
      <c r="C6" s="33" t="s">
        <v>23</v>
      </c>
      <c r="D6" s="33" t="s">
        <v>24</v>
      </c>
      <c r="E6" s="33" t="s">
        <v>25</v>
      </c>
      <c r="F6" s="33" t="s">
        <v>26</v>
      </c>
      <c r="G6" s="33" t="s">
        <v>27</v>
      </c>
      <c r="H6" s="33" t="s">
        <v>28</v>
      </c>
      <c r="I6" s="33" t="s">
        <v>29</v>
      </c>
      <c r="J6" s="34" t="s">
        <v>30</v>
      </c>
      <c r="K6" s="35" t="s">
        <v>31</v>
      </c>
    </row>
    <row r="7" spans="2:18" ht="15">
      <c r="B7" s="183" t="s">
        <v>2</v>
      </c>
      <c r="C7" s="182" t="s">
        <v>143</v>
      </c>
      <c r="D7" s="96"/>
      <c r="E7" s="97"/>
      <c r="F7" s="96"/>
      <c r="G7" s="97"/>
      <c r="H7" s="96"/>
      <c r="I7" s="96"/>
      <c r="J7" s="98"/>
      <c r="K7" s="99"/>
      <c r="N7" s="195"/>
    </row>
    <row r="8" spans="2:18" ht="14.25" customHeight="1">
      <c r="B8" s="38" t="s">
        <v>3</v>
      </c>
      <c r="C8" s="39" t="s">
        <v>70</v>
      </c>
      <c r="D8" s="100"/>
      <c r="E8" s="101"/>
      <c r="F8" s="100"/>
      <c r="G8" s="101"/>
      <c r="H8" s="100"/>
      <c r="I8" s="100"/>
      <c r="J8" s="102"/>
      <c r="K8" s="103">
        <f>D8*$F$101+E8*$F$102+F8*$F$103+G8*$F$104+H8*$F$105+I8*$F$106+J8*$F$107</f>
        <v>0</v>
      </c>
    </row>
    <row r="9" spans="2:18" ht="14.25" customHeight="1">
      <c r="B9" s="38" t="s">
        <v>5</v>
      </c>
      <c r="C9" s="40" t="s">
        <v>145</v>
      </c>
      <c r="D9" s="104"/>
      <c r="E9" s="105"/>
      <c r="F9" s="104"/>
      <c r="G9" s="105"/>
      <c r="H9" s="104"/>
      <c r="I9" s="100"/>
      <c r="J9" s="102"/>
      <c r="K9" s="103">
        <f>D9*$F$101+E9*$F$102+F9*$F$103+G9*$F$104+H9*$F$105+I9*$F$106+J9*$F$107</f>
        <v>0</v>
      </c>
      <c r="N9" s="41"/>
      <c r="R9" s="41"/>
    </row>
    <row r="10" spans="2:18" ht="14.25" customHeight="1" thickBot="1">
      <c r="B10" s="42" t="s">
        <v>7</v>
      </c>
      <c r="C10" s="43" t="s">
        <v>71</v>
      </c>
      <c r="D10" s="106"/>
      <c r="E10" s="107"/>
      <c r="F10" s="106"/>
      <c r="G10" s="107"/>
      <c r="H10" s="106"/>
      <c r="I10" s="106"/>
      <c r="J10" s="108"/>
      <c r="K10" s="109">
        <f>D10*$F$101+E10*$F$102+F10*$F$103+G10*$F$104+H10*$F$105+I10*$F$106+J10*$F$107</f>
        <v>0</v>
      </c>
      <c r="N10" s="41"/>
      <c r="R10" s="41"/>
    </row>
    <row r="11" spans="2:18" ht="18" customHeight="1">
      <c r="B11" s="225" t="s">
        <v>144</v>
      </c>
      <c r="C11" s="226"/>
      <c r="D11" s="110">
        <f t="shared" ref="D11:K11" si="0">SUM(D7:D10)</f>
        <v>0</v>
      </c>
      <c r="E11" s="51">
        <f t="shared" si="0"/>
        <v>0</v>
      </c>
      <c r="F11" s="110">
        <f t="shared" si="0"/>
        <v>0</v>
      </c>
      <c r="G11" s="51">
        <f t="shared" si="0"/>
        <v>0</v>
      </c>
      <c r="H11" s="110">
        <f t="shared" si="0"/>
        <v>0</v>
      </c>
      <c r="I11" s="110">
        <f t="shared" si="0"/>
        <v>0</v>
      </c>
      <c r="J11" s="111">
        <f t="shared" si="0"/>
        <v>0</v>
      </c>
      <c r="K11" s="112">
        <f>SUM(K7:K10)</f>
        <v>0</v>
      </c>
      <c r="N11" s="41"/>
      <c r="R11" s="41"/>
    </row>
    <row r="12" spans="2:18" ht="15" thickBot="1">
      <c r="B12" s="44"/>
      <c r="C12" s="161" t="s">
        <v>82</v>
      </c>
      <c r="D12" s="11"/>
      <c r="E12" s="4"/>
      <c r="F12" s="11"/>
      <c r="G12" s="4"/>
      <c r="H12" s="11"/>
      <c r="I12" s="11"/>
      <c r="J12" s="113"/>
      <c r="K12" s="5">
        <f>D12*$F$101+E12*$F$102+F12*$F$103+G12*$F$104+H12*$F$105+I12*$F$106+J12*$F$107</f>
        <v>0</v>
      </c>
      <c r="N12" s="41"/>
      <c r="R12" s="41"/>
    </row>
    <row r="13" spans="2:18">
      <c r="B13" s="184" t="s">
        <v>8</v>
      </c>
      <c r="C13" s="45" t="s">
        <v>73</v>
      </c>
      <c r="D13" s="114"/>
      <c r="E13" s="58"/>
      <c r="F13" s="114"/>
      <c r="G13" s="58"/>
      <c r="H13" s="114"/>
      <c r="I13" s="114"/>
      <c r="J13" s="115"/>
      <c r="K13" s="116"/>
      <c r="N13" s="41"/>
      <c r="R13" s="41"/>
    </row>
    <row r="14" spans="2:18" ht="14.25" customHeight="1">
      <c r="B14" s="46" t="s">
        <v>9</v>
      </c>
      <c r="C14" s="47" t="s">
        <v>84</v>
      </c>
      <c r="D14" s="117"/>
      <c r="E14" s="118"/>
      <c r="F14" s="117"/>
      <c r="G14" s="118"/>
      <c r="H14" s="117"/>
      <c r="I14" s="117"/>
      <c r="J14" s="119"/>
      <c r="K14" s="120">
        <f>D14*$F$101+E14*$F$102+F14*$F$103+G14*$F$104+H14*$F$105+I14*$F$106+J14*$F$107</f>
        <v>0</v>
      </c>
      <c r="N14" s="41"/>
      <c r="R14" s="41"/>
    </row>
    <row r="15" spans="2:18" ht="14.25" customHeight="1">
      <c r="B15" s="46" t="s">
        <v>37</v>
      </c>
      <c r="C15" s="47" t="s">
        <v>74</v>
      </c>
      <c r="D15" s="117"/>
      <c r="E15" s="118"/>
      <c r="F15" s="117"/>
      <c r="G15" s="118"/>
      <c r="H15" s="117"/>
      <c r="I15" s="117"/>
      <c r="J15" s="119"/>
      <c r="K15" s="120">
        <f t="shared" ref="K15" si="1">D15*$F$101+E15*$F$102+F15*$F$103+G15*$F$104+H15*$F$105+I15*$F$106+J15*$F$107</f>
        <v>0</v>
      </c>
      <c r="N15" s="41"/>
      <c r="R15" s="41"/>
    </row>
    <row r="16" spans="2:18" ht="14.25" customHeight="1">
      <c r="B16" s="46" t="s">
        <v>38</v>
      </c>
      <c r="C16" s="47" t="s">
        <v>75</v>
      </c>
      <c r="D16" s="117"/>
      <c r="E16" s="118"/>
      <c r="F16" s="117"/>
      <c r="G16" s="118"/>
      <c r="H16" s="117"/>
      <c r="I16" s="117"/>
      <c r="J16" s="119"/>
      <c r="K16" s="120">
        <f>D16*$F$101+E16*$F$102+F16*$F$103+G16*$F$104+H16*$F$105+I16*$F$106+J16*$F$107</f>
        <v>0</v>
      </c>
      <c r="N16" s="41"/>
      <c r="R16" s="41"/>
    </row>
    <row r="17" spans="2:18" ht="14.25" customHeight="1">
      <c r="B17" s="48" t="s">
        <v>40</v>
      </c>
      <c r="C17" s="49" t="s">
        <v>155</v>
      </c>
      <c r="D17" s="162"/>
      <c r="E17" s="163"/>
      <c r="F17" s="162"/>
      <c r="G17" s="163"/>
      <c r="H17" s="162"/>
      <c r="I17" s="162"/>
      <c r="J17" s="164"/>
      <c r="K17" s="165">
        <f>D17*$F$101+E17*$F$102+F17*$F$103+G17*$F$104+H17*$F$105+I17*$F$106+J17*$F$107</f>
        <v>0</v>
      </c>
      <c r="N17" s="41"/>
      <c r="R17" s="41"/>
    </row>
    <row r="18" spans="2:18" ht="14.25" customHeight="1">
      <c r="B18" s="48" t="s">
        <v>43</v>
      </c>
      <c r="C18" s="49" t="s">
        <v>92</v>
      </c>
      <c r="D18" s="162"/>
      <c r="E18" s="163"/>
      <c r="F18" s="166"/>
      <c r="G18" s="163"/>
      <c r="H18" s="162"/>
      <c r="I18" s="162"/>
      <c r="J18" s="164"/>
      <c r="K18" s="165">
        <f>D18*$F$101+E18*$F$102+F18*$F$103+G18*$F$104+H18*$F$105+I18*$F$106+J18*$F$107</f>
        <v>0</v>
      </c>
      <c r="N18" s="41"/>
      <c r="R18" s="41"/>
    </row>
    <row r="19" spans="2:18" ht="14.25" customHeight="1" thickBot="1">
      <c r="B19" s="46" t="s">
        <v>61</v>
      </c>
      <c r="C19" s="47" t="s">
        <v>146</v>
      </c>
      <c r="D19" s="117"/>
      <c r="E19" s="118"/>
      <c r="F19" s="117"/>
      <c r="G19" s="118"/>
      <c r="H19" s="117"/>
      <c r="I19" s="117"/>
      <c r="J19" s="119"/>
      <c r="K19" s="120">
        <f>D19*$F$101+E19*$F$102+F19*$F$103+G19*$F$104+H19*$F$105+I19*$F$106+J19*$F$107</f>
        <v>0</v>
      </c>
      <c r="N19" s="41"/>
      <c r="R19" s="41"/>
    </row>
    <row r="20" spans="2:18">
      <c r="B20" s="227" t="s">
        <v>83</v>
      </c>
      <c r="C20" s="228"/>
      <c r="D20" s="110">
        <f t="shared" ref="D20:J20" si="2">SUM(D14:D19)</f>
        <v>0</v>
      </c>
      <c r="E20" s="51">
        <f t="shared" si="2"/>
        <v>0</v>
      </c>
      <c r="F20" s="110">
        <f t="shared" si="2"/>
        <v>0</v>
      </c>
      <c r="G20" s="51">
        <f t="shared" si="2"/>
        <v>0</v>
      </c>
      <c r="H20" s="110">
        <f t="shared" si="2"/>
        <v>0</v>
      </c>
      <c r="I20" s="110">
        <f t="shared" si="2"/>
        <v>0</v>
      </c>
      <c r="J20" s="111">
        <f t="shared" si="2"/>
        <v>0</v>
      </c>
      <c r="K20" s="112">
        <f>SUM(K14:K19)</f>
        <v>0</v>
      </c>
      <c r="N20" s="41"/>
      <c r="R20" s="41"/>
    </row>
    <row r="21" spans="2:18" ht="15" thickBot="1">
      <c r="B21" s="52"/>
      <c r="C21" s="167" t="s">
        <v>82</v>
      </c>
      <c r="D21" s="121"/>
      <c r="E21" s="53"/>
      <c r="F21" s="121"/>
      <c r="G21" s="53"/>
      <c r="H21" s="121"/>
      <c r="I21" s="121"/>
      <c r="J21" s="122"/>
      <c r="K21" s="123">
        <f>D21*$F$101+E21*$F$102+F21*$F$103+G21*$F$104+H21*$F$105+I21*$F$106+J21*$F$107</f>
        <v>0</v>
      </c>
      <c r="N21" s="41"/>
      <c r="R21" s="41"/>
    </row>
    <row r="22" spans="2:18" ht="18" customHeight="1">
      <c r="B22" s="219" t="s">
        <v>147</v>
      </c>
      <c r="C22" s="220"/>
      <c r="D22" s="124">
        <f t="shared" ref="D22:K23" si="3">D20+D11</f>
        <v>0</v>
      </c>
      <c r="E22" s="72">
        <f t="shared" si="3"/>
        <v>0</v>
      </c>
      <c r="F22" s="124">
        <f t="shared" si="3"/>
        <v>0</v>
      </c>
      <c r="G22" s="72">
        <f t="shared" si="3"/>
        <v>0</v>
      </c>
      <c r="H22" s="124">
        <f t="shared" si="3"/>
        <v>0</v>
      </c>
      <c r="I22" s="124">
        <f t="shared" si="3"/>
        <v>0</v>
      </c>
      <c r="J22" s="125">
        <f t="shared" si="3"/>
        <v>0</v>
      </c>
      <c r="K22" s="126">
        <f t="shared" si="3"/>
        <v>0</v>
      </c>
      <c r="N22" s="41"/>
      <c r="R22" s="41"/>
    </row>
    <row r="23" spans="2:18" ht="15" thickBot="1">
      <c r="B23" s="3"/>
      <c r="C23" s="161" t="s">
        <v>149</v>
      </c>
      <c r="D23" s="11">
        <f t="shared" si="3"/>
        <v>0</v>
      </c>
      <c r="E23" s="4">
        <f t="shared" si="3"/>
        <v>0</v>
      </c>
      <c r="F23" s="11">
        <f t="shared" si="3"/>
        <v>0</v>
      </c>
      <c r="G23" s="4">
        <f t="shared" si="3"/>
        <v>0</v>
      </c>
      <c r="H23" s="11">
        <f t="shared" si="3"/>
        <v>0</v>
      </c>
      <c r="I23" s="11">
        <f t="shared" si="3"/>
        <v>0</v>
      </c>
      <c r="J23" s="113">
        <f t="shared" si="3"/>
        <v>0</v>
      </c>
      <c r="K23" s="5">
        <f t="shared" si="3"/>
        <v>0</v>
      </c>
      <c r="N23" s="41"/>
      <c r="R23" s="41"/>
    </row>
    <row r="24" spans="2:18">
      <c r="B24" s="185" t="s">
        <v>13</v>
      </c>
      <c r="C24" s="54" t="s">
        <v>76</v>
      </c>
      <c r="D24" s="114"/>
      <c r="E24" s="58"/>
      <c r="F24" s="114"/>
      <c r="G24" s="58"/>
      <c r="H24" s="114"/>
      <c r="I24" s="114"/>
      <c r="J24" s="115"/>
      <c r="K24" s="116"/>
      <c r="N24" s="41"/>
      <c r="R24" s="41"/>
    </row>
    <row r="25" spans="2:18">
      <c r="B25" s="55" t="s">
        <v>14</v>
      </c>
      <c r="C25" s="56" t="s">
        <v>77</v>
      </c>
      <c r="D25" s="114"/>
      <c r="E25" s="58"/>
      <c r="F25" s="114"/>
      <c r="G25" s="58"/>
      <c r="H25" s="114"/>
      <c r="I25" s="114"/>
      <c r="J25" s="115"/>
      <c r="K25" s="116">
        <f>D25*$F$101+E25*$F$102+F25*$F$103+G25*$F$104+H25*$F$105+I25*$F$106+J25*$F$107</f>
        <v>0</v>
      </c>
      <c r="N25" s="41"/>
      <c r="R25" s="41"/>
    </row>
    <row r="26" spans="2:18" ht="15" thickBot="1">
      <c r="B26" s="55" t="s">
        <v>15</v>
      </c>
      <c r="C26" s="56" t="s">
        <v>78</v>
      </c>
      <c r="D26" s="114"/>
      <c r="E26" s="58"/>
      <c r="F26" s="114"/>
      <c r="G26" s="58"/>
      <c r="H26" s="114"/>
      <c r="I26" s="114"/>
      <c r="J26" s="115"/>
      <c r="K26" s="116">
        <f>D26*$F$101+E26*$F$102+F26*$F$103+G26*$F$104+H26*$F$105+I26*$F$106+J26*$F$107</f>
        <v>0</v>
      </c>
      <c r="N26" s="41"/>
      <c r="R26" s="41"/>
    </row>
    <row r="27" spans="2:18" ht="16">
      <c r="B27" s="50"/>
      <c r="C27" s="168" t="s">
        <v>93</v>
      </c>
      <c r="D27" s="110">
        <f>SUM(D25:D26)</f>
        <v>0</v>
      </c>
      <c r="E27" s="51">
        <f t="shared" ref="E27:K27" si="4">SUM(E25:E26)</f>
        <v>0</v>
      </c>
      <c r="F27" s="110">
        <f t="shared" si="4"/>
        <v>0</v>
      </c>
      <c r="G27" s="51">
        <f t="shared" si="4"/>
        <v>0</v>
      </c>
      <c r="H27" s="110">
        <f t="shared" si="4"/>
        <v>0</v>
      </c>
      <c r="I27" s="110">
        <f t="shared" si="4"/>
        <v>0</v>
      </c>
      <c r="J27" s="111">
        <f t="shared" si="4"/>
        <v>0</v>
      </c>
      <c r="K27" s="112">
        <f t="shared" si="4"/>
        <v>0</v>
      </c>
      <c r="N27" s="41"/>
      <c r="R27" s="41"/>
    </row>
    <row r="28" spans="2:18" ht="15" thickBot="1">
      <c r="B28" s="3"/>
      <c r="C28" s="161" t="s">
        <v>82</v>
      </c>
      <c r="D28" s="11"/>
      <c r="E28" s="4"/>
      <c r="F28" s="11"/>
      <c r="G28" s="4"/>
      <c r="H28" s="11"/>
      <c r="I28" s="11"/>
      <c r="J28" s="113"/>
      <c r="K28" s="5">
        <f>D28*$F$101+E28*$F$102+F28*$F$103+G28*$F$104+H28*$F$105+I28*$F$106+J28*$F$107</f>
        <v>0</v>
      </c>
      <c r="N28" s="41"/>
      <c r="R28" s="41"/>
    </row>
    <row r="29" spans="2:18">
      <c r="B29" s="185" t="s">
        <v>16</v>
      </c>
      <c r="C29" s="54" t="s">
        <v>96</v>
      </c>
      <c r="D29" s="114"/>
      <c r="E29" s="58"/>
      <c r="F29" s="114"/>
      <c r="G29" s="58"/>
      <c r="H29" s="114"/>
      <c r="I29" s="114"/>
      <c r="J29" s="115"/>
      <c r="K29" s="116"/>
      <c r="N29" s="41"/>
      <c r="R29" s="41"/>
    </row>
    <row r="30" spans="2:18">
      <c r="B30" s="55" t="s">
        <v>17</v>
      </c>
      <c r="C30" s="56" t="s">
        <v>161</v>
      </c>
      <c r="D30" s="114"/>
      <c r="E30" s="58"/>
      <c r="F30" s="114"/>
      <c r="G30" s="58"/>
      <c r="H30" s="114"/>
      <c r="I30" s="114"/>
      <c r="J30" s="115"/>
      <c r="K30" s="116">
        <f>D30*$F$101+E30*$F$102+F30*$F$103+G30*$F$104+H30*$F$105+I30*$F$106+J30*$F$107</f>
        <v>0</v>
      </c>
      <c r="N30" s="41"/>
      <c r="R30" s="41"/>
    </row>
    <row r="31" spans="2:18" ht="15" thickBot="1">
      <c r="B31" s="57" t="s">
        <v>17</v>
      </c>
      <c r="C31" s="58" t="s">
        <v>95</v>
      </c>
      <c r="D31" s="114"/>
      <c r="E31" s="58"/>
      <c r="F31" s="114"/>
      <c r="G31" s="58"/>
      <c r="H31" s="114"/>
      <c r="I31" s="114"/>
      <c r="J31" s="115"/>
      <c r="K31" s="116">
        <f>D31*$F$101+E31*$F$102+F31*$F$103+G31*$F$104+H31*$F$105+I31*$F$106+J31*$F$107</f>
        <v>0</v>
      </c>
      <c r="N31" s="207"/>
      <c r="R31" s="41"/>
    </row>
    <row r="32" spans="2:18" ht="16">
      <c r="B32" s="50"/>
      <c r="C32" s="168" t="s">
        <v>97</v>
      </c>
      <c r="D32" s="110">
        <f>SUM(D30:D31)</f>
        <v>0</v>
      </c>
      <c r="E32" s="51">
        <f t="shared" ref="E32:K32" si="5">SUM(E30:E31)</f>
        <v>0</v>
      </c>
      <c r="F32" s="110">
        <f t="shared" si="5"/>
        <v>0</v>
      </c>
      <c r="G32" s="51">
        <f t="shared" si="5"/>
        <v>0</v>
      </c>
      <c r="H32" s="110">
        <f t="shared" si="5"/>
        <v>0</v>
      </c>
      <c r="I32" s="110">
        <f t="shared" si="5"/>
        <v>0</v>
      </c>
      <c r="J32" s="111">
        <f t="shared" si="5"/>
        <v>0</v>
      </c>
      <c r="K32" s="112">
        <f t="shared" si="5"/>
        <v>0</v>
      </c>
    </row>
    <row r="33" spans="2:16" ht="15" thickBot="1">
      <c r="B33" s="3"/>
      <c r="C33" s="161" t="s">
        <v>82</v>
      </c>
      <c r="D33" s="11"/>
      <c r="E33" s="4"/>
      <c r="F33" s="11"/>
      <c r="G33" s="4"/>
      <c r="H33" s="11"/>
      <c r="I33" s="11"/>
      <c r="J33" s="113"/>
      <c r="K33" s="5">
        <f>D33*$F$101+E33*$F$102+F33*$F$103+G33*$F$104+H33*$F$105+I33*$F$106+J33*$F$107</f>
        <v>0</v>
      </c>
    </row>
    <row r="34" spans="2:16" ht="15" thickBot="1">
      <c r="B34" s="185" t="s">
        <v>18</v>
      </c>
      <c r="C34" s="54" t="s">
        <v>98</v>
      </c>
      <c r="D34" s="114"/>
      <c r="E34" s="58"/>
      <c r="F34" s="114"/>
      <c r="G34" s="58"/>
      <c r="H34" s="114"/>
      <c r="I34" s="114"/>
      <c r="J34" s="115"/>
      <c r="K34" s="116"/>
    </row>
    <row r="35" spans="2:16" ht="15" thickBot="1">
      <c r="B35" s="55" t="s">
        <v>44</v>
      </c>
      <c r="C35" s="56" t="s">
        <v>81</v>
      </c>
      <c r="D35" s="114"/>
      <c r="E35" s="58"/>
      <c r="F35" s="114"/>
      <c r="G35" s="58"/>
      <c r="H35" s="114"/>
      <c r="I35" s="114"/>
      <c r="J35" s="115"/>
      <c r="K35" s="116">
        <f>D35*$F$101+E35*$F$102+F35*$F$103+G35*$F$104+H35*$F$105+I35*$F$106+J35*$F$107</f>
        <v>0</v>
      </c>
    </row>
    <row r="36" spans="2:16" ht="16">
      <c r="B36" s="50"/>
      <c r="C36" s="189" t="s">
        <v>99</v>
      </c>
      <c r="D36" s="111">
        <f>SUM(D34:D35)</f>
        <v>0</v>
      </c>
      <c r="E36" s="51">
        <f t="shared" ref="E36:K36" si="6">SUM(E34:E35)</f>
        <v>0</v>
      </c>
      <c r="F36" s="110">
        <f t="shared" si="6"/>
        <v>0</v>
      </c>
      <c r="G36" s="51">
        <f t="shared" si="6"/>
        <v>0</v>
      </c>
      <c r="H36" s="110">
        <f t="shared" si="6"/>
        <v>0</v>
      </c>
      <c r="I36" s="110">
        <f t="shared" si="6"/>
        <v>0</v>
      </c>
      <c r="J36" s="111">
        <f t="shared" si="6"/>
        <v>0</v>
      </c>
      <c r="K36" s="112">
        <f t="shared" si="6"/>
        <v>0</v>
      </c>
    </row>
    <row r="37" spans="2:16" ht="15" thickBot="1">
      <c r="B37" s="190"/>
      <c r="C37" s="191" t="s">
        <v>82</v>
      </c>
      <c r="D37" s="113"/>
      <c r="E37" s="4"/>
      <c r="F37" s="11"/>
      <c r="G37" s="4"/>
      <c r="H37" s="11"/>
      <c r="I37" s="11"/>
      <c r="J37" s="113"/>
      <c r="K37" s="5">
        <f>D37*$F$101+E37*$F$102+F37*$F$103+G37*$F$104+H37*$F$105+I37*$F$106+J37*$F$107</f>
        <v>0</v>
      </c>
    </row>
    <row r="38" spans="2:16" ht="17.25" customHeight="1">
      <c r="B38" s="221" t="s">
        <v>148</v>
      </c>
      <c r="C38" s="222"/>
      <c r="D38" s="111">
        <f t="shared" ref="D38:K38" si="7">D22-D27-D32-D36</f>
        <v>0</v>
      </c>
      <c r="E38" s="51">
        <f t="shared" si="7"/>
        <v>0</v>
      </c>
      <c r="F38" s="110">
        <f t="shared" si="7"/>
        <v>0</v>
      </c>
      <c r="G38" s="51">
        <f t="shared" si="7"/>
        <v>0</v>
      </c>
      <c r="H38" s="110">
        <f t="shared" si="7"/>
        <v>0</v>
      </c>
      <c r="I38" s="201">
        <f t="shared" si="7"/>
        <v>0</v>
      </c>
      <c r="J38" s="202">
        <f t="shared" si="7"/>
        <v>0</v>
      </c>
      <c r="K38" s="203">
        <f t="shared" si="7"/>
        <v>0</v>
      </c>
    </row>
    <row r="39" spans="2:16" ht="15" thickBot="1">
      <c r="B39" s="3"/>
      <c r="C39" s="200" t="s">
        <v>159</v>
      </c>
      <c r="D39" s="113">
        <f t="shared" ref="D39:J39" si="8">-D37-D33-D28+D23</f>
        <v>0</v>
      </c>
      <c r="E39" s="4">
        <f t="shared" si="8"/>
        <v>0</v>
      </c>
      <c r="F39" s="11">
        <f t="shared" si="8"/>
        <v>0</v>
      </c>
      <c r="G39" s="4">
        <f t="shared" si="8"/>
        <v>0</v>
      </c>
      <c r="H39" s="11">
        <f t="shared" si="8"/>
        <v>0</v>
      </c>
      <c r="I39" s="11">
        <f t="shared" si="8"/>
        <v>0</v>
      </c>
      <c r="J39" s="113">
        <f t="shared" si="8"/>
        <v>0</v>
      </c>
      <c r="K39" s="5">
        <f>D39*$F$101+E39*$F$102+F39*$F$103+G39*$F$104+H39*$F$105+I39*$F$106+J39*$F$107</f>
        <v>0</v>
      </c>
    </row>
    <row r="40" spans="2:16">
      <c r="B40" s="192" t="s">
        <v>19</v>
      </c>
      <c r="C40" s="193" t="s">
        <v>100</v>
      </c>
      <c r="D40" s="127"/>
      <c r="E40" s="128"/>
      <c r="F40" s="127"/>
      <c r="G40" s="128"/>
      <c r="H40" s="127"/>
      <c r="I40" s="127"/>
      <c r="J40" s="129"/>
      <c r="K40" s="130"/>
      <c r="O40" s="204"/>
      <c r="P40" s="204"/>
    </row>
    <row r="41" spans="2:16">
      <c r="B41" s="59" t="s">
        <v>62</v>
      </c>
      <c r="C41" s="60" t="s">
        <v>79</v>
      </c>
      <c r="D41" s="131"/>
      <c r="E41" s="132"/>
      <c r="F41" s="131"/>
      <c r="G41" s="132"/>
      <c r="H41" s="131"/>
      <c r="I41" s="131"/>
      <c r="J41" s="133"/>
      <c r="K41" s="134">
        <f t="shared" ref="K41:K46" si="9">D41*$F$101+E41*$F$102+F41*$F$103+G41*$F$104+H41*$F$105+I41*$F$106+J41*$F$107</f>
        <v>0</v>
      </c>
      <c r="L41" s="196"/>
      <c r="M41" s="196"/>
      <c r="N41" s="196"/>
      <c r="O41" s="204"/>
      <c r="P41" s="204"/>
    </row>
    <row r="42" spans="2:16">
      <c r="B42" s="61" t="s">
        <v>63</v>
      </c>
      <c r="C42" s="62" t="s">
        <v>101</v>
      </c>
      <c r="D42" s="24"/>
      <c r="E42" s="25"/>
      <c r="F42" s="24"/>
      <c r="G42" s="25"/>
      <c r="H42" s="24"/>
      <c r="I42" s="24"/>
      <c r="J42" s="135"/>
      <c r="K42" s="136">
        <f t="shared" si="9"/>
        <v>0</v>
      </c>
      <c r="M42" s="196"/>
      <c r="N42" s="196"/>
      <c r="O42" s="204"/>
      <c r="P42" s="204"/>
    </row>
    <row r="43" spans="2:16">
      <c r="B43" s="61" t="s">
        <v>64</v>
      </c>
      <c r="C43" s="62" t="s">
        <v>80</v>
      </c>
      <c r="D43" s="24"/>
      <c r="E43" s="25"/>
      <c r="F43" s="24"/>
      <c r="G43" s="25"/>
      <c r="H43" s="24"/>
      <c r="I43" s="24"/>
      <c r="J43" s="135"/>
      <c r="K43" s="136">
        <f t="shared" si="9"/>
        <v>0</v>
      </c>
      <c r="O43" s="204"/>
      <c r="P43" s="204"/>
    </row>
    <row r="44" spans="2:16">
      <c r="B44" s="63"/>
      <c r="C44" s="64" t="s">
        <v>102</v>
      </c>
      <c r="D44" s="106"/>
      <c r="E44" s="107"/>
      <c r="F44" s="106"/>
      <c r="G44" s="107"/>
      <c r="H44" s="106"/>
      <c r="I44" s="106"/>
      <c r="J44" s="108"/>
      <c r="K44" s="109">
        <f t="shared" si="9"/>
        <v>0</v>
      </c>
      <c r="O44" s="204"/>
      <c r="P44" s="204"/>
    </row>
    <row r="45" spans="2:16">
      <c r="B45" s="46"/>
      <c r="C45" s="47" t="s">
        <v>103</v>
      </c>
      <c r="D45" s="117"/>
      <c r="E45" s="118"/>
      <c r="F45" s="117"/>
      <c r="G45" s="118"/>
      <c r="H45" s="117"/>
      <c r="I45" s="117"/>
      <c r="J45" s="119"/>
      <c r="K45" s="120">
        <f t="shared" si="9"/>
        <v>0</v>
      </c>
      <c r="O45" s="204"/>
      <c r="P45" s="204"/>
    </row>
    <row r="46" spans="2:16" ht="15" thickBot="1">
      <c r="B46" s="65" t="s">
        <v>65</v>
      </c>
      <c r="C46" s="66" t="s">
        <v>104</v>
      </c>
      <c r="D46" s="137"/>
      <c r="E46" s="138"/>
      <c r="F46" s="137"/>
      <c r="G46" s="138"/>
      <c r="H46" s="137"/>
      <c r="I46" s="137"/>
      <c r="J46" s="139"/>
      <c r="K46" s="140">
        <f t="shared" si="9"/>
        <v>0</v>
      </c>
      <c r="O46" s="204"/>
      <c r="P46" s="204"/>
    </row>
    <row r="47" spans="2:16" ht="16">
      <c r="B47" s="50"/>
      <c r="C47" s="168" t="s">
        <v>105</v>
      </c>
      <c r="D47" s="110">
        <f t="shared" ref="D47" si="10">SUM(D41:D46)</f>
        <v>0</v>
      </c>
      <c r="E47" s="51">
        <f t="shared" ref="E47" si="11">SUM(E41:E46)</f>
        <v>0</v>
      </c>
      <c r="F47" s="110">
        <f t="shared" ref="F47" si="12">SUM(F41:F46)</f>
        <v>0</v>
      </c>
      <c r="G47" s="51">
        <f t="shared" ref="G47" si="13">SUM(G41:G46)</f>
        <v>0</v>
      </c>
      <c r="H47" s="110">
        <f t="shared" ref="H47" si="14">SUM(H41:H46)</f>
        <v>0</v>
      </c>
      <c r="I47" s="110">
        <f t="shared" ref="I47" si="15">SUM(I41:I46)</f>
        <v>0</v>
      </c>
      <c r="J47" s="111">
        <f t="shared" ref="J47" si="16">SUM(J41:J46)</f>
        <v>0</v>
      </c>
      <c r="K47" s="112">
        <f t="shared" ref="K47" si="17">SUM(K41:K46)</f>
        <v>0</v>
      </c>
      <c r="O47" s="204"/>
      <c r="P47" s="204"/>
    </row>
    <row r="48" spans="2:16" ht="15" thickBot="1">
      <c r="B48" s="44"/>
      <c r="C48" s="161" t="s">
        <v>82</v>
      </c>
      <c r="D48" s="11"/>
      <c r="E48" s="4"/>
      <c r="F48" s="11"/>
      <c r="G48" s="4"/>
      <c r="H48" s="11"/>
      <c r="I48" s="11"/>
      <c r="J48" s="113"/>
      <c r="K48" s="5">
        <f>D48*$F$101+E48*$F$102+F48*$F$103+G48*$F$104+H48*$F$105+I48*$F$106+J48*$F$107</f>
        <v>0</v>
      </c>
      <c r="O48" s="204"/>
      <c r="P48" s="204"/>
    </row>
    <row r="49" spans="1:16">
      <c r="B49" s="186" t="s">
        <v>45</v>
      </c>
      <c r="C49" s="67" t="s">
        <v>106</v>
      </c>
      <c r="D49" s="131"/>
      <c r="E49" s="132"/>
      <c r="F49" s="131"/>
      <c r="G49" s="132"/>
      <c r="H49" s="131"/>
      <c r="I49" s="131"/>
      <c r="J49" s="133"/>
      <c r="K49" s="134"/>
      <c r="O49" s="204"/>
      <c r="P49" s="204"/>
    </row>
    <row r="50" spans="1:16">
      <c r="B50" s="68" t="s">
        <v>46</v>
      </c>
      <c r="C50" s="69" t="s">
        <v>79</v>
      </c>
      <c r="D50" s="100"/>
      <c r="E50" s="101"/>
      <c r="F50" s="100"/>
      <c r="G50" s="101"/>
      <c r="H50" s="100"/>
      <c r="I50" s="100"/>
      <c r="J50" s="102"/>
      <c r="K50" s="103">
        <f t="shared" ref="K50:K55" si="18">D50*$F$101+E50*$F$102+F50*$F$103+G50*$F$104+H50*$F$105+I50*$F$106+J50*$F$107</f>
        <v>0</v>
      </c>
      <c r="O50" s="204"/>
      <c r="P50" s="204"/>
    </row>
    <row r="51" spans="1:16">
      <c r="B51" s="61" t="s">
        <v>47</v>
      </c>
      <c r="C51" s="62" t="s">
        <v>101</v>
      </c>
      <c r="D51" s="100"/>
      <c r="E51" s="101"/>
      <c r="F51" s="100"/>
      <c r="G51" s="101"/>
      <c r="H51" s="100"/>
      <c r="I51" s="100"/>
      <c r="J51" s="102"/>
      <c r="K51" s="103">
        <f t="shared" si="18"/>
        <v>0</v>
      </c>
      <c r="O51" s="205"/>
      <c r="P51" s="204"/>
    </row>
    <row r="52" spans="1:16">
      <c r="B52" s="70" t="s">
        <v>48</v>
      </c>
      <c r="C52" s="71" t="s">
        <v>80</v>
      </c>
      <c r="D52" s="106"/>
      <c r="E52" s="107"/>
      <c r="F52" s="106"/>
      <c r="G52" s="141"/>
      <c r="H52" s="106"/>
      <c r="I52" s="106"/>
      <c r="J52" s="108"/>
      <c r="K52" s="103">
        <f t="shared" si="18"/>
        <v>0</v>
      </c>
      <c r="O52" s="204"/>
      <c r="P52" s="204"/>
    </row>
    <row r="53" spans="1:16">
      <c r="B53" s="70"/>
      <c r="C53" s="71" t="s">
        <v>107</v>
      </c>
      <c r="D53" s="117"/>
      <c r="E53" s="118"/>
      <c r="F53" s="117"/>
      <c r="G53" s="107"/>
      <c r="H53" s="117"/>
      <c r="I53" s="117"/>
      <c r="J53" s="119"/>
      <c r="K53" s="120">
        <f t="shared" si="18"/>
        <v>0</v>
      </c>
      <c r="O53" s="205"/>
      <c r="P53" s="204"/>
    </row>
    <row r="54" spans="1:16">
      <c r="B54" s="70"/>
      <c r="C54" s="71" t="s">
        <v>108</v>
      </c>
      <c r="D54" s="117"/>
      <c r="E54" s="118"/>
      <c r="F54" s="117"/>
      <c r="G54" s="118"/>
      <c r="H54" s="117"/>
      <c r="I54" s="117"/>
      <c r="J54" s="119"/>
      <c r="K54" s="120">
        <f t="shared" si="18"/>
        <v>0</v>
      </c>
      <c r="O54" s="204"/>
      <c r="P54" s="204"/>
    </row>
    <row r="55" spans="1:16" ht="15" thickBot="1">
      <c r="B55" s="70" t="s">
        <v>49</v>
      </c>
      <c r="C55" s="71" t="s">
        <v>104</v>
      </c>
      <c r="D55" s="117"/>
      <c r="E55" s="118"/>
      <c r="F55" s="117"/>
      <c r="G55" s="118"/>
      <c r="H55" s="117"/>
      <c r="I55" s="117"/>
      <c r="J55" s="119"/>
      <c r="K55" s="120">
        <f t="shared" si="18"/>
        <v>0</v>
      </c>
      <c r="O55" s="204"/>
      <c r="P55" s="204"/>
    </row>
    <row r="56" spans="1:16" ht="16">
      <c r="B56" s="50"/>
      <c r="C56" s="168" t="s">
        <v>109</v>
      </c>
      <c r="D56" s="124">
        <f>SUM(D50:D55)</f>
        <v>0</v>
      </c>
      <c r="E56" s="72">
        <f t="shared" ref="E56:K56" si="19">SUM(E50:E55)</f>
        <v>0</v>
      </c>
      <c r="F56" s="124">
        <f t="shared" si="19"/>
        <v>0</v>
      </c>
      <c r="G56" s="72">
        <f t="shared" si="19"/>
        <v>0</v>
      </c>
      <c r="H56" s="124">
        <f t="shared" si="19"/>
        <v>0</v>
      </c>
      <c r="I56" s="124">
        <f t="shared" si="19"/>
        <v>0</v>
      </c>
      <c r="J56" s="125">
        <f t="shared" si="19"/>
        <v>0</v>
      </c>
      <c r="K56" s="126">
        <f t="shared" si="19"/>
        <v>0</v>
      </c>
      <c r="O56" s="204"/>
      <c r="P56" s="204"/>
    </row>
    <row r="57" spans="1:16" ht="15" thickBot="1">
      <c r="B57" s="3"/>
      <c r="C57" s="161" t="s">
        <v>82</v>
      </c>
      <c r="D57" s="11"/>
      <c r="E57" s="4"/>
      <c r="F57" s="197"/>
      <c r="G57" s="4"/>
      <c r="H57" s="197"/>
      <c r="I57" s="11"/>
      <c r="J57" s="113"/>
      <c r="K57" s="5">
        <f>D57*$F$101+E57*$F$102+F57*$F$103+G57*$F$104+H57*$F$105+I57*$F$106+J57*$F$107</f>
        <v>0</v>
      </c>
      <c r="O57" s="204"/>
      <c r="P57" s="204"/>
    </row>
    <row r="58" spans="1:16" ht="17.25" customHeight="1">
      <c r="B58" s="217" t="s">
        <v>150</v>
      </c>
      <c r="C58" s="218"/>
      <c r="D58" s="171">
        <f>D38-D47+D56</f>
        <v>0</v>
      </c>
      <c r="E58" s="172">
        <f t="shared" ref="E58:F58" si="20">E38-E47+E56</f>
        <v>0</v>
      </c>
      <c r="F58" s="171">
        <f t="shared" si="20"/>
        <v>0</v>
      </c>
      <c r="G58" s="172">
        <f>G38-G47+G56</f>
        <v>0</v>
      </c>
      <c r="H58" s="171">
        <f>H38-H47+H56</f>
        <v>0</v>
      </c>
      <c r="I58" s="171">
        <f>I38-I47+I56</f>
        <v>0</v>
      </c>
      <c r="J58" s="173">
        <f>J38-J47+J56</f>
        <v>0</v>
      </c>
      <c r="K58" s="174">
        <f>K38-K47+K56</f>
        <v>0</v>
      </c>
      <c r="L58" s="199"/>
      <c r="O58" s="204"/>
      <c r="P58" s="204"/>
    </row>
    <row r="59" spans="1:16" ht="14.25" customHeight="1" thickBot="1">
      <c r="B59" s="73"/>
      <c r="C59" s="206" t="s">
        <v>82</v>
      </c>
      <c r="D59" s="175">
        <f t="shared" ref="D59:J59" si="21">D39-D48+D57</f>
        <v>0</v>
      </c>
      <c r="E59" s="176">
        <f t="shared" si="21"/>
        <v>0</v>
      </c>
      <c r="F59" s="175">
        <f t="shared" si="21"/>
        <v>0</v>
      </c>
      <c r="G59" s="176">
        <f t="shared" si="21"/>
        <v>0</v>
      </c>
      <c r="H59" s="175">
        <f t="shared" si="21"/>
        <v>0</v>
      </c>
      <c r="I59" s="175">
        <f t="shared" si="21"/>
        <v>0</v>
      </c>
      <c r="J59" s="177">
        <f t="shared" si="21"/>
        <v>0</v>
      </c>
      <c r="K59" s="178">
        <f>D59*$F$101+E59*$F$102+F59*$F$103+G59*$F$104+H59*$F$105+I59*$F$106+J59*$F$107</f>
        <v>0</v>
      </c>
      <c r="L59" s="76"/>
      <c r="M59" s="74"/>
      <c r="N59" s="74"/>
      <c r="O59" s="204"/>
      <c r="P59" s="204"/>
    </row>
    <row r="60" spans="1:16" ht="14.25" customHeight="1">
      <c r="A60" s="41"/>
      <c r="B60" s="76" t="s">
        <v>160</v>
      </c>
      <c r="O60" s="75"/>
    </row>
    <row r="61" spans="1:16" ht="14.25" customHeight="1">
      <c r="A61" s="41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5"/>
    </row>
    <row r="62" spans="1:16" ht="14.25" customHeight="1">
      <c r="A62" s="41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5"/>
    </row>
    <row r="63" spans="1:16" ht="14.25" customHeight="1">
      <c r="A63" s="41"/>
      <c r="B63" s="76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5"/>
    </row>
    <row r="64" spans="1:16" ht="14.25" customHeight="1">
      <c r="A64" s="41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5"/>
    </row>
    <row r="65" spans="1:12" ht="14.25" customHeight="1">
      <c r="A65" s="41"/>
      <c r="C65" s="78"/>
      <c r="D65" s="79"/>
      <c r="E65" s="79"/>
      <c r="F65" s="79"/>
      <c r="G65" s="79"/>
      <c r="H65" s="79"/>
      <c r="I65" s="79"/>
      <c r="J65" s="79"/>
      <c r="K65" s="79"/>
      <c r="L65" s="79"/>
    </row>
    <row r="66" spans="1:12" ht="24" thickBot="1">
      <c r="A66" s="41"/>
      <c r="B66" s="80"/>
      <c r="C66" s="80"/>
      <c r="D66" s="181" t="s">
        <v>110</v>
      </c>
      <c r="E66" s="79"/>
      <c r="F66" s="79"/>
      <c r="G66" s="79"/>
      <c r="H66" s="79"/>
      <c r="I66" s="79"/>
      <c r="J66" s="79"/>
      <c r="K66" s="79"/>
      <c r="L66" s="79"/>
    </row>
    <row r="67" spans="1:12" ht="17" thickBot="1">
      <c r="B67" s="213" t="s">
        <v>153</v>
      </c>
      <c r="C67" s="214"/>
      <c r="D67" s="214"/>
      <c r="E67" s="214"/>
      <c r="F67" s="214"/>
      <c r="G67" s="214"/>
      <c r="H67" s="214"/>
      <c r="I67" s="215"/>
    </row>
    <row r="68" spans="1:12" ht="30" customHeight="1">
      <c r="B68" s="223" t="s">
        <v>164</v>
      </c>
      <c r="C68" s="224"/>
      <c r="D68" s="22" t="s">
        <v>86</v>
      </c>
      <c r="E68" s="22" t="s">
        <v>129</v>
      </c>
      <c r="F68" s="22" t="s">
        <v>87</v>
      </c>
      <c r="G68" s="22" t="s">
        <v>88</v>
      </c>
      <c r="H68" s="22" t="s">
        <v>89</v>
      </c>
      <c r="I68" s="23" t="s">
        <v>90</v>
      </c>
    </row>
    <row r="69" spans="1:12" s="159" customFormat="1" ht="15.75" customHeight="1" thickBot="1">
      <c r="B69" s="30" t="s">
        <v>162</v>
      </c>
      <c r="C69" s="81"/>
      <c r="D69" s="27" t="s">
        <v>58</v>
      </c>
      <c r="E69" s="27" t="s">
        <v>66</v>
      </c>
      <c r="F69" s="27" t="s">
        <v>59</v>
      </c>
      <c r="G69" s="27" t="s">
        <v>1</v>
      </c>
      <c r="H69" s="27" t="s">
        <v>91</v>
      </c>
      <c r="I69" s="28" t="s">
        <v>67</v>
      </c>
      <c r="J69" s="160"/>
      <c r="K69" s="160"/>
      <c r="L69" s="160"/>
    </row>
    <row r="70" spans="1:12" ht="15" thickBot="1">
      <c r="B70" s="82" t="s">
        <v>68</v>
      </c>
      <c r="C70" s="83" t="s">
        <v>32</v>
      </c>
      <c r="D70" s="142" t="s">
        <v>33</v>
      </c>
      <c r="E70" s="142" t="s">
        <v>34</v>
      </c>
      <c r="F70" s="143" t="s">
        <v>69</v>
      </c>
      <c r="G70" s="143" t="s">
        <v>35</v>
      </c>
      <c r="H70" s="143" t="s">
        <v>36</v>
      </c>
      <c r="I70" s="143" t="s">
        <v>39</v>
      </c>
    </row>
    <row r="71" spans="1:12">
      <c r="B71" s="183" t="s">
        <v>50</v>
      </c>
      <c r="C71" s="37" t="s">
        <v>111</v>
      </c>
      <c r="D71" s="96"/>
      <c r="E71" s="97"/>
      <c r="F71" s="96"/>
      <c r="G71" s="97"/>
      <c r="H71" s="96"/>
      <c r="I71" s="99"/>
    </row>
    <row r="72" spans="1:12">
      <c r="B72" s="84" t="s">
        <v>4</v>
      </c>
      <c r="C72" s="85" t="s">
        <v>112</v>
      </c>
      <c r="D72" s="100"/>
      <c r="E72" s="101"/>
      <c r="F72" s="100"/>
      <c r="G72" s="101"/>
      <c r="H72" s="100"/>
      <c r="I72" s="103"/>
    </row>
    <row r="73" spans="1:12">
      <c r="B73" s="84"/>
      <c r="C73" s="71" t="s">
        <v>113</v>
      </c>
      <c r="D73" s="100"/>
      <c r="E73" s="101"/>
      <c r="F73" s="100"/>
      <c r="G73" s="101"/>
      <c r="H73" s="100"/>
      <c r="I73" s="103">
        <f>D73*$F$101+E73*$F$103+F73*$F$104+G73*$F$105+H73*$F$107</f>
        <v>0</v>
      </c>
    </row>
    <row r="74" spans="1:12">
      <c r="B74" s="68"/>
      <c r="C74" s="71" t="s">
        <v>114</v>
      </c>
      <c r="D74" s="144"/>
      <c r="E74" s="145"/>
      <c r="F74" s="144"/>
      <c r="G74" s="145"/>
      <c r="H74" s="144"/>
      <c r="I74" s="198">
        <f>D74*$F$101+E74*$F$103+F74*$F$104+G74*$F$105+H74*$F$107</f>
        <v>0</v>
      </c>
      <c r="J74" s="208"/>
    </row>
    <row r="75" spans="1:12">
      <c r="B75" s="84"/>
      <c r="C75" s="85" t="s">
        <v>115</v>
      </c>
      <c r="D75" s="100"/>
      <c r="E75" s="101"/>
      <c r="F75" s="100"/>
      <c r="G75" s="101"/>
      <c r="H75" s="100"/>
      <c r="I75" s="103">
        <f>D75*$F$101+E75*$F$103+F75*$F$104+G75*$F$105+H75*$F$107</f>
        <v>0</v>
      </c>
    </row>
    <row r="76" spans="1:12">
      <c r="B76" s="68"/>
      <c r="C76" s="69" t="s">
        <v>116</v>
      </c>
      <c r="D76" s="144"/>
      <c r="E76" s="145"/>
      <c r="F76" s="144"/>
      <c r="G76" s="145"/>
      <c r="H76" s="144"/>
      <c r="I76" s="147">
        <f>D76*$F$101+E76*$F$103+F76*$F$104+G76*$F$105+H76*$F$107</f>
        <v>0</v>
      </c>
    </row>
    <row r="77" spans="1:12" ht="15" thickBot="1">
      <c r="B77" s="61" t="s">
        <v>6</v>
      </c>
      <c r="C77" s="62" t="s">
        <v>117</v>
      </c>
      <c r="D77" s="24"/>
      <c r="E77" s="25"/>
      <c r="F77" s="24"/>
      <c r="G77" s="25"/>
      <c r="H77" s="24"/>
      <c r="I77" s="136">
        <f>D77*$F$101+E77*$F$103+F77*$F$104+G77*$F$105+H77*$F$107</f>
        <v>0</v>
      </c>
    </row>
    <row r="78" spans="1:12" ht="17" thickBot="1">
      <c r="B78" s="86"/>
      <c r="C78" s="169" t="s">
        <v>118</v>
      </c>
      <c r="D78" s="148">
        <f t="shared" ref="D78:H78" si="22">SUM(D71:D77)</f>
        <v>0</v>
      </c>
      <c r="E78" s="149">
        <f t="shared" si="22"/>
        <v>0</v>
      </c>
      <c r="F78" s="148">
        <f t="shared" si="22"/>
        <v>0</v>
      </c>
      <c r="G78" s="149">
        <f t="shared" si="22"/>
        <v>0</v>
      </c>
      <c r="H78" s="148">
        <f t="shared" si="22"/>
        <v>0</v>
      </c>
      <c r="I78" s="209">
        <f>SUM(I71:I77)</f>
        <v>0</v>
      </c>
      <c r="J78" s="208"/>
    </row>
    <row r="79" spans="1:12">
      <c r="B79" s="187" t="s">
        <v>10</v>
      </c>
      <c r="C79" s="87" t="s">
        <v>151</v>
      </c>
      <c r="D79" s="151"/>
      <c r="E79" s="152"/>
      <c r="F79" s="151"/>
      <c r="G79" s="152"/>
      <c r="H79" s="151"/>
      <c r="I79" s="153"/>
    </row>
    <row r="80" spans="1:12">
      <c r="B80" s="68" t="s">
        <v>11</v>
      </c>
      <c r="C80" s="69" t="s">
        <v>119</v>
      </c>
      <c r="D80" s="144"/>
      <c r="E80" s="145"/>
      <c r="F80" s="144"/>
      <c r="G80" s="145"/>
      <c r="H80" s="144"/>
      <c r="I80" s="146">
        <f>D80*$F$101+E80*$F$103+F80*$F$104+G80*$F$105+H80*$F$107</f>
        <v>0</v>
      </c>
    </row>
    <row r="81" spans="2:10">
      <c r="B81" s="68" t="s">
        <v>41</v>
      </c>
      <c r="C81" s="69" t="s">
        <v>120</v>
      </c>
      <c r="D81" s="144"/>
      <c r="E81" s="145"/>
      <c r="F81" s="144"/>
      <c r="G81" s="145"/>
      <c r="H81" s="144"/>
      <c r="I81" s="198">
        <f>D81*$F$101+E81*$F$103+F81*$F$104+G81*$F$105+H81*$F$107</f>
        <v>0</v>
      </c>
    </row>
    <row r="82" spans="2:10">
      <c r="B82" s="68" t="s">
        <v>42</v>
      </c>
      <c r="C82" s="69" t="s">
        <v>121</v>
      </c>
      <c r="D82" s="144"/>
      <c r="E82" s="145"/>
      <c r="F82" s="144"/>
      <c r="G82" s="145"/>
      <c r="H82" s="144"/>
      <c r="I82" s="146">
        <f>D82*$F$101+E82*$F$103+F82*$F$104+G82*$F$105+H82*$F$107</f>
        <v>0</v>
      </c>
    </row>
    <row r="83" spans="2:10">
      <c r="B83" s="84" t="s">
        <v>51</v>
      </c>
      <c r="C83" s="85" t="s">
        <v>131</v>
      </c>
      <c r="D83" s="100"/>
      <c r="E83" s="101"/>
      <c r="F83" s="100"/>
      <c r="G83" s="101"/>
      <c r="H83" s="100"/>
      <c r="I83" s="103">
        <f>D83*$F$101+E83*$F$103+F83*$F$104+G83*$F$105+H83*$F$107</f>
        <v>0</v>
      </c>
    </row>
    <row r="84" spans="2:10" ht="15" thickBot="1">
      <c r="B84" s="63" t="s">
        <v>52</v>
      </c>
      <c r="C84" s="64" t="s">
        <v>128</v>
      </c>
      <c r="D84" s="106"/>
      <c r="E84" s="107"/>
      <c r="F84" s="106"/>
      <c r="G84" s="107"/>
      <c r="H84" s="106"/>
      <c r="I84" s="109">
        <f>D84*$F$101+E84*$F$103+F84*$F$104+G84*$F$105+H84*$F$107</f>
        <v>0</v>
      </c>
    </row>
    <row r="85" spans="2:10" ht="17" thickBot="1">
      <c r="B85" s="86"/>
      <c r="C85" s="169" t="s">
        <v>152</v>
      </c>
      <c r="D85" s="148">
        <f t="shared" ref="D85:I85" si="23">SUM(D80:D84)</f>
        <v>0</v>
      </c>
      <c r="E85" s="149">
        <f t="shared" si="23"/>
        <v>0</v>
      </c>
      <c r="F85" s="148">
        <f t="shared" si="23"/>
        <v>0</v>
      </c>
      <c r="G85" s="149">
        <f t="shared" si="23"/>
        <v>0</v>
      </c>
      <c r="H85" s="148">
        <f t="shared" si="23"/>
        <v>0</v>
      </c>
      <c r="I85" s="150">
        <f t="shared" si="23"/>
        <v>0</v>
      </c>
    </row>
    <row r="86" spans="2:10">
      <c r="B86" s="187" t="s">
        <v>12</v>
      </c>
      <c r="C86" s="87" t="s">
        <v>132</v>
      </c>
      <c r="D86" s="151"/>
      <c r="E86" s="152"/>
      <c r="F86" s="151"/>
      <c r="G86" s="152"/>
      <c r="H86" s="151"/>
      <c r="I86" s="153"/>
    </row>
    <row r="87" spans="2:10">
      <c r="B87" s="84" t="s">
        <v>53</v>
      </c>
      <c r="C87" s="85" t="s">
        <v>122</v>
      </c>
      <c r="D87" s="100"/>
      <c r="E87" s="101"/>
      <c r="F87" s="100"/>
      <c r="G87" s="101"/>
      <c r="H87" s="100"/>
      <c r="I87" s="103">
        <f>D87*$F$101+E87*$F$103+F87*$F$104+G87*$F$105+H87*$F$107</f>
        <v>0</v>
      </c>
    </row>
    <row r="88" spans="2:10">
      <c r="B88" s="68" t="s">
        <v>54</v>
      </c>
      <c r="C88" s="69" t="s">
        <v>123</v>
      </c>
      <c r="D88" s="144"/>
      <c r="E88" s="145"/>
      <c r="F88" s="144"/>
      <c r="G88" s="145"/>
      <c r="H88" s="144"/>
      <c r="I88" s="103">
        <f>D88*$F$101+E88*$F$103+F88*$F$104+G88*$F$105+H88*$F$107</f>
        <v>0</v>
      </c>
    </row>
    <row r="89" spans="2:10">
      <c r="B89" s="84" t="s">
        <v>55</v>
      </c>
      <c r="C89" s="69" t="s">
        <v>124</v>
      </c>
      <c r="D89" s="100"/>
      <c r="E89" s="101"/>
      <c r="F89" s="100"/>
      <c r="G89" s="101"/>
      <c r="H89" s="100"/>
      <c r="I89" s="198">
        <f t="shared" ref="I89:I90" si="24">D89*$F$101+E89*$F$103+F89*$F$104+G89*$F$105+H89*$F$107</f>
        <v>0</v>
      </c>
      <c r="J89" s="208"/>
    </row>
    <row r="90" spans="2:10">
      <c r="B90" s="68" t="s">
        <v>56</v>
      </c>
      <c r="C90" s="62" t="s">
        <v>72</v>
      </c>
      <c r="D90" s="144"/>
      <c r="E90" s="145"/>
      <c r="F90" s="144"/>
      <c r="G90" s="145"/>
      <c r="H90" s="144"/>
      <c r="I90" s="103">
        <f t="shared" si="24"/>
        <v>0</v>
      </c>
    </row>
    <row r="91" spans="2:10" ht="15" thickBot="1">
      <c r="B91" s="46" t="s">
        <v>57</v>
      </c>
      <c r="C91" s="56" t="s">
        <v>125</v>
      </c>
      <c r="D91" s="117"/>
      <c r="E91" s="118"/>
      <c r="F91" s="117"/>
      <c r="G91" s="118"/>
      <c r="H91" s="117"/>
      <c r="I91" s="103">
        <f>D91*$F$101+E91*$F$103+F91*$F$104+G91*$F$105+H91*$F$107</f>
        <v>0</v>
      </c>
    </row>
    <row r="92" spans="2:10" ht="17" thickBot="1">
      <c r="B92" s="86"/>
      <c r="C92" s="169" t="s">
        <v>133</v>
      </c>
      <c r="D92" s="148">
        <f t="shared" ref="D92:I92" si="25">SUM(D87:D91)</f>
        <v>0</v>
      </c>
      <c r="E92" s="149">
        <f t="shared" si="25"/>
        <v>0</v>
      </c>
      <c r="F92" s="148">
        <f t="shared" si="25"/>
        <v>0</v>
      </c>
      <c r="G92" s="149">
        <f t="shared" si="25"/>
        <v>0</v>
      </c>
      <c r="H92" s="148">
        <f t="shared" si="25"/>
        <v>0</v>
      </c>
      <c r="I92" s="209">
        <f t="shared" si="25"/>
        <v>0</v>
      </c>
      <c r="J92" s="208"/>
    </row>
    <row r="93" spans="2:10">
      <c r="B93" s="188" t="s">
        <v>20</v>
      </c>
      <c r="C93" s="194" t="s">
        <v>127</v>
      </c>
      <c r="D93" s="144"/>
      <c r="E93" s="145"/>
      <c r="F93" s="144"/>
      <c r="G93" s="145"/>
      <c r="H93" s="144"/>
      <c r="I93" s="146"/>
    </row>
    <row r="94" spans="2:10" ht="15" thickBot="1">
      <c r="B94" s="63" t="s">
        <v>21</v>
      </c>
      <c r="C94" s="64" t="s">
        <v>126</v>
      </c>
      <c r="D94" s="106">
        <f>-(D92+D78+D85-D58)</f>
        <v>0</v>
      </c>
      <c r="E94" s="107">
        <f>-(E92+E78+E85-F58)</f>
        <v>0</v>
      </c>
      <c r="F94" s="106">
        <f>-(F92+F78+F85-G58)</f>
        <v>0</v>
      </c>
      <c r="G94" s="107">
        <f>-(G92+G78+G85-H58)</f>
        <v>0</v>
      </c>
      <c r="H94" s="106">
        <f>-(H92+H78+H85-J58)</f>
        <v>0</v>
      </c>
      <c r="I94" s="136">
        <f>D94*$F$101+E94*$F$103+F94*$F$104+G94*$F$105+H94*$F$107</f>
        <v>0</v>
      </c>
    </row>
    <row r="95" spans="2:10" ht="17" thickBot="1">
      <c r="B95" s="88"/>
      <c r="C95" s="170" t="s">
        <v>134</v>
      </c>
      <c r="D95" s="90">
        <f>D78+D85+D92+D94</f>
        <v>0</v>
      </c>
      <c r="E95" s="89">
        <f>E78+E85+E92+E94</f>
        <v>0</v>
      </c>
      <c r="F95" s="90">
        <f>F78+F85+F92+F94</f>
        <v>0</v>
      </c>
      <c r="G95" s="89">
        <f>G78+G85+G92+G94</f>
        <v>0</v>
      </c>
      <c r="H95" s="90">
        <f>H78+H85+H92+H94</f>
        <v>0</v>
      </c>
      <c r="I95" s="91">
        <f>D95*$F$101+E95*$F$103+F95*$F$104+G95*$F$105+H95*$F$107</f>
        <v>0</v>
      </c>
    </row>
    <row r="96" spans="2:10">
      <c r="H96" s="208"/>
    </row>
    <row r="98" spans="3:7" ht="15" thickBot="1"/>
    <row r="99" spans="3:7" ht="17" thickBot="1">
      <c r="C99" s="213" t="s">
        <v>156</v>
      </c>
      <c r="D99" s="214"/>
      <c r="E99" s="214"/>
      <c r="F99" s="214"/>
      <c r="G99" s="215"/>
    </row>
    <row r="100" spans="3:7" ht="17" thickBot="1">
      <c r="C100" s="92" t="s">
        <v>135</v>
      </c>
      <c r="D100" s="20"/>
      <c r="E100" s="20" t="s">
        <v>137</v>
      </c>
      <c r="F100" s="20" t="s">
        <v>138</v>
      </c>
      <c r="G100" s="21" t="s">
        <v>140</v>
      </c>
    </row>
    <row r="101" spans="3:7" ht="15">
      <c r="C101" s="93" t="s">
        <v>157</v>
      </c>
      <c r="D101" s="9">
        <v>1</v>
      </c>
      <c r="E101" s="154" t="s">
        <v>58</v>
      </c>
      <c r="F101" s="14">
        <f>36.412/(1000*3.6)</f>
        <v>1.0114444444444445E-2</v>
      </c>
      <c r="G101" s="7" t="s">
        <v>60</v>
      </c>
    </row>
    <row r="102" spans="3:7" ht="15">
      <c r="C102" s="94" t="s">
        <v>0</v>
      </c>
      <c r="D102" s="8">
        <v>1</v>
      </c>
      <c r="E102" s="155" t="s">
        <v>58</v>
      </c>
      <c r="F102" s="15">
        <f>22.12/(3.6*1000)</f>
        <v>6.1444444444444446E-3</v>
      </c>
      <c r="G102" s="1" t="s">
        <v>60</v>
      </c>
    </row>
    <row r="103" spans="3:7" ht="15">
      <c r="C103" s="95" t="s">
        <v>158</v>
      </c>
      <c r="D103" s="10">
        <v>1</v>
      </c>
      <c r="E103" s="156" t="s">
        <v>66</v>
      </c>
      <c r="F103" s="18">
        <v>1</v>
      </c>
      <c r="G103" s="1" t="s">
        <v>60</v>
      </c>
    </row>
    <row r="104" spans="3:7" ht="15">
      <c r="C104" s="95" t="s">
        <v>130</v>
      </c>
      <c r="D104" s="12">
        <v>1</v>
      </c>
      <c r="E104" s="156" t="s">
        <v>59</v>
      </c>
      <c r="F104" s="18">
        <v>1</v>
      </c>
      <c r="G104" s="1" t="s">
        <v>60</v>
      </c>
    </row>
    <row r="105" spans="3:7" ht="15">
      <c r="C105" s="2" t="s">
        <v>88</v>
      </c>
      <c r="D105" s="13">
        <v>1</v>
      </c>
      <c r="E105" s="156" t="s">
        <v>1</v>
      </c>
      <c r="F105" s="17">
        <v>0.752</v>
      </c>
      <c r="G105" s="1" t="s">
        <v>60</v>
      </c>
    </row>
    <row r="106" spans="3:7" ht="15">
      <c r="C106" s="2" t="s">
        <v>136</v>
      </c>
      <c r="D106" s="13">
        <v>1</v>
      </c>
      <c r="E106" s="157" t="s">
        <v>1</v>
      </c>
      <c r="F106" s="16">
        <f>30/3.6</f>
        <v>8.3333333333333339</v>
      </c>
      <c r="G106" s="1" t="s">
        <v>60</v>
      </c>
    </row>
    <row r="107" spans="3:7" ht="16" thickBot="1">
      <c r="C107" s="2" t="s">
        <v>89</v>
      </c>
      <c r="D107" s="12">
        <v>1</v>
      </c>
      <c r="E107" s="158" t="s">
        <v>91</v>
      </c>
      <c r="F107" s="19">
        <v>9.8460000000000006E-3</v>
      </c>
      <c r="G107" s="1" t="s">
        <v>60</v>
      </c>
    </row>
    <row r="108" spans="3:7" ht="15" thickBot="1">
      <c r="C108" s="179"/>
      <c r="D108" s="180"/>
      <c r="E108" s="149"/>
      <c r="F108" s="148"/>
      <c r="G108" s="150"/>
    </row>
    <row r="109" spans="3:7">
      <c r="C109" s="6" t="s">
        <v>154</v>
      </c>
      <c r="D109" s="6"/>
      <c r="E109" s="6"/>
      <c r="F109" s="6"/>
      <c r="G109" s="6"/>
    </row>
    <row r="110" spans="3:7">
      <c r="C110" s="141" t="s">
        <v>139</v>
      </c>
    </row>
    <row r="111" spans="3:7">
      <c r="C111" s="216" t="s">
        <v>141</v>
      </c>
      <c r="D111" s="216"/>
    </row>
  </sheetData>
  <mergeCells count="11">
    <mergeCell ref="B3:K3"/>
    <mergeCell ref="C99:G99"/>
    <mergeCell ref="C111:D111"/>
    <mergeCell ref="B67:I67"/>
    <mergeCell ref="B58:C58"/>
    <mergeCell ref="B22:C22"/>
    <mergeCell ref="B38:C38"/>
    <mergeCell ref="B68:C68"/>
    <mergeCell ref="B4:C4"/>
    <mergeCell ref="B11:C11"/>
    <mergeCell ref="B20:C20"/>
  </mergeCells>
  <pageMargins left="0.25" right="0.25" top="0.75" bottom="0.75" header="0.3" footer="0.3"/>
  <pageSetup paperSize="9" scale="77" fitToHeight="0" orientation="portrait" r:id="rId1"/>
  <ignoredErrors>
    <ignoredError sqref="B6:G6 H6 I6:K6 B70:I70" numberStoredAsText="1"/>
    <ignoredError sqref="K58 K38 K20 K27 K32 K36 K47 K56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4249A7D4872E438EB3611EF6186F3D" ma:contentTypeVersion="11" ma:contentTypeDescription="Creare un nuovo documento." ma:contentTypeScope="" ma:versionID="ca1076514adb0520fa9ebb7363954afb">
  <xsd:schema xmlns:xsd="http://www.w3.org/2001/XMLSchema" xmlns:xs="http://www.w3.org/2001/XMLSchema" xmlns:p="http://schemas.microsoft.com/office/2006/metadata/properties" xmlns:ns2="92905c91-008d-409b-95bc-0054c142e13d" xmlns:ns3="98c55afe-4119-46e2-b722-1fa4fe64700a" targetNamespace="http://schemas.microsoft.com/office/2006/metadata/properties" ma:root="true" ma:fieldsID="221fd6c81afe651eaefca966e155cad4" ns2:_="" ns3:_="">
    <xsd:import namespace="92905c91-008d-409b-95bc-0054c142e13d"/>
    <xsd:import namespace="98c55afe-4119-46e2-b722-1fa4fe6470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05c91-008d-409b-95bc-0054c142e1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c55afe-4119-46e2-b722-1fa4fe64700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5C4E14-B457-4EB1-B528-7D9C7FBE13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905c91-008d-409b-95bc-0054c142e13d"/>
    <ds:schemaRef ds:uri="98c55afe-4119-46e2-b722-1fa4fe6470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DADD26-1BCD-402A-A88E-A96EC6D13F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77862F-A1DD-4669-9C6A-E2DB397CB4BE}">
  <ds:schemaRefs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98c55afe-4119-46e2-b722-1fa4fe64700a"/>
    <ds:schemaRef ds:uri="92905c91-008d-409b-95bc-0054c142e13d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Tabelle Risorse e Impieghi</vt:lpstr>
      <vt:lpstr>'Tabelle Risorse e Impieghi'!Area_stampa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Dolf Van Hattem</dc:creator>
  <cp:lastModifiedBy>Microsoft Office User</cp:lastModifiedBy>
  <cp:lastPrinted>2019-04-18T10:09:56Z</cp:lastPrinted>
  <dcterms:created xsi:type="dcterms:W3CDTF">2016-10-24T09:31:44Z</dcterms:created>
  <dcterms:modified xsi:type="dcterms:W3CDTF">2021-07-07T13:07:45Z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0x0101001C4249A7D4872E438EB3611EF6186F3D</vt:lpwstr>
  </property>
</Properties>
</file>